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55" yWindow="-30" windowWidth="4650" windowHeight="6945"/>
  </bookViews>
  <sheets>
    <sheet name="Welcome" sheetId="2" r:id="rId1"/>
    <sheet name="Box Score - Last Game" sheetId="1" r:id="rId2"/>
    <sheet name="2012 Playoffs" sheetId="11" r:id="rId3"/>
    <sheet name="2012 Regular Season" sheetId="9" r:id="rId4"/>
    <sheet name="2012 Totals" sheetId="12" r:id="rId5"/>
    <sheet name="2011 Totals" sheetId="5" r:id="rId6"/>
    <sheet name="2010 Totals" sheetId="8" r:id="rId7"/>
  </sheets>
  <calcPr calcId="125725"/>
  <fileRecoveryPr repairLoad="1"/>
</workbook>
</file>

<file path=xl/calcChain.xml><?xml version="1.0" encoding="utf-8"?>
<calcChain xmlns="http://schemas.openxmlformats.org/spreadsheetml/2006/main">
  <c r="N96" i="12"/>
  <c r="R96" s="1"/>
  <c r="M96"/>
  <c r="L96"/>
  <c r="K96"/>
  <c r="O96" s="1"/>
  <c r="J96"/>
  <c r="I96"/>
  <c r="Q96" s="1"/>
  <c r="H96"/>
  <c r="G96"/>
  <c r="F96"/>
  <c r="E96"/>
  <c r="D96"/>
  <c r="C96"/>
  <c r="R95"/>
  <c r="Q95"/>
  <c r="P95"/>
  <c r="O95"/>
  <c r="R94"/>
  <c r="Q94"/>
  <c r="P94"/>
  <c r="O94"/>
  <c r="R93"/>
  <c r="Q93"/>
  <c r="P93"/>
  <c r="O93"/>
  <c r="R92"/>
  <c r="Q92"/>
  <c r="P92"/>
  <c r="O92"/>
  <c r="R91"/>
  <c r="Q91"/>
  <c r="P91"/>
  <c r="O91"/>
  <c r="R90"/>
  <c r="Q90"/>
  <c r="P90"/>
  <c r="O90"/>
  <c r="R89"/>
  <c r="Q89"/>
  <c r="P89"/>
  <c r="O89"/>
  <c r="R88"/>
  <c r="Q88"/>
  <c r="P88"/>
  <c r="O88"/>
  <c r="R87"/>
  <c r="Q87"/>
  <c r="P87"/>
  <c r="O87"/>
  <c r="R86"/>
  <c r="Q86"/>
  <c r="P86"/>
  <c r="O86"/>
  <c r="R85"/>
  <c r="Q85"/>
  <c r="P85"/>
  <c r="O85"/>
  <c r="N82"/>
  <c r="M82"/>
  <c r="L82"/>
  <c r="K82"/>
  <c r="J82"/>
  <c r="I82"/>
  <c r="H82"/>
  <c r="G82"/>
  <c r="F82"/>
  <c r="O82" s="1"/>
  <c r="E82"/>
  <c r="D82"/>
  <c r="Q82" s="1"/>
  <c r="C82"/>
  <c r="Q81"/>
  <c r="P81"/>
  <c r="R81" s="1"/>
  <c r="O81"/>
  <c r="Q80"/>
  <c r="P80"/>
  <c r="R80" s="1"/>
  <c r="O80"/>
  <c r="Q79"/>
  <c r="P79"/>
  <c r="R79" s="1"/>
  <c r="O79"/>
  <c r="Q78"/>
  <c r="P78"/>
  <c r="R78" s="1"/>
  <c r="O78"/>
  <c r="Q77"/>
  <c r="P77"/>
  <c r="R77" s="1"/>
  <c r="O77"/>
  <c r="Q76"/>
  <c r="P76"/>
  <c r="R76" s="1"/>
  <c r="O76"/>
  <c r="Q75"/>
  <c r="P75"/>
  <c r="R75" s="1"/>
  <c r="O75"/>
  <c r="Q74"/>
  <c r="P74"/>
  <c r="R74" s="1"/>
  <c r="O74"/>
  <c r="Q73"/>
  <c r="P73"/>
  <c r="R73" s="1"/>
  <c r="O73"/>
  <c r="Q72"/>
  <c r="P72"/>
  <c r="R72" s="1"/>
  <c r="O72"/>
  <c r="Q71"/>
  <c r="P71"/>
  <c r="R71" s="1"/>
  <c r="O71"/>
  <c r="Q70"/>
  <c r="P70"/>
  <c r="R70" s="1"/>
  <c r="O70"/>
  <c r="Q69"/>
  <c r="P69"/>
  <c r="R69" s="1"/>
  <c r="O69"/>
  <c r="Q68"/>
  <c r="P68"/>
  <c r="R68" s="1"/>
  <c r="O68"/>
  <c r="N128"/>
  <c r="M128"/>
  <c r="L128"/>
  <c r="K128"/>
  <c r="J128"/>
  <c r="I128"/>
  <c r="H128"/>
  <c r="G128"/>
  <c r="F128"/>
  <c r="E128"/>
  <c r="D128"/>
  <c r="C128"/>
  <c r="R127"/>
  <c r="Q127"/>
  <c r="P127"/>
  <c r="O127"/>
  <c r="R126"/>
  <c r="Q126"/>
  <c r="P126"/>
  <c r="O126"/>
  <c r="R125"/>
  <c r="Q125"/>
  <c r="P125"/>
  <c r="O125"/>
  <c r="R124"/>
  <c r="Q124"/>
  <c r="P124"/>
  <c r="O124"/>
  <c r="R123"/>
  <c r="Q123"/>
  <c r="P123"/>
  <c r="O123"/>
  <c r="R122"/>
  <c r="Q122"/>
  <c r="P122"/>
  <c r="O122"/>
  <c r="R121"/>
  <c r="Q121"/>
  <c r="P121"/>
  <c r="O121"/>
  <c r="R120"/>
  <c r="Q120"/>
  <c r="P120"/>
  <c r="O120"/>
  <c r="R119"/>
  <c r="Q119"/>
  <c r="P119"/>
  <c r="O119"/>
  <c r="R118"/>
  <c r="Q118"/>
  <c r="P118"/>
  <c r="O118"/>
  <c r="R117"/>
  <c r="Q117"/>
  <c r="P117"/>
  <c r="O117"/>
  <c r="N114"/>
  <c r="Q114" s="1"/>
  <c r="M114"/>
  <c r="L114"/>
  <c r="K114"/>
  <c r="J114"/>
  <c r="I114"/>
  <c r="H114"/>
  <c r="G114"/>
  <c r="F114"/>
  <c r="E114"/>
  <c r="D114"/>
  <c r="C114"/>
  <c r="Q113"/>
  <c r="P113"/>
  <c r="R113" s="1"/>
  <c r="O113"/>
  <c r="Q112"/>
  <c r="P112"/>
  <c r="O112"/>
  <c r="Q111"/>
  <c r="P111"/>
  <c r="R111" s="1"/>
  <c r="O111"/>
  <c r="Q110"/>
  <c r="P110"/>
  <c r="O110"/>
  <c r="Q109"/>
  <c r="P109"/>
  <c r="R109" s="1"/>
  <c r="O109"/>
  <c r="Q108"/>
  <c r="P108"/>
  <c r="O108"/>
  <c r="Q107"/>
  <c r="P107"/>
  <c r="R107" s="1"/>
  <c r="O107"/>
  <c r="Q106"/>
  <c r="P106"/>
  <c r="O106"/>
  <c r="Q105"/>
  <c r="P105"/>
  <c r="R105" s="1"/>
  <c r="O105"/>
  <c r="Q104"/>
  <c r="P104"/>
  <c r="R104" s="1"/>
  <c r="O104"/>
  <c r="Q103"/>
  <c r="P103"/>
  <c r="R103" s="1"/>
  <c r="O103"/>
  <c r="Q102"/>
  <c r="P102"/>
  <c r="O102"/>
  <c r="Q101"/>
  <c r="P101"/>
  <c r="R101" s="1"/>
  <c r="O101"/>
  <c r="Q100"/>
  <c r="P100"/>
  <c r="O100"/>
  <c r="N64"/>
  <c r="M64"/>
  <c r="L64"/>
  <c r="K64"/>
  <c r="J64"/>
  <c r="I64"/>
  <c r="H64"/>
  <c r="G64"/>
  <c r="F64"/>
  <c r="E64"/>
  <c r="D64"/>
  <c r="C64"/>
  <c r="R63"/>
  <c r="Q63"/>
  <c r="P63"/>
  <c r="O63"/>
  <c r="R62"/>
  <c r="Q62"/>
  <c r="P62"/>
  <c r="O62"/>
  <c r="R61"/>
  <c r="Q61"/>
  <c r="P61"/>
  <c r="O61"/>
  <c r="R60"/>
  <c r="Q60"/>
  <c r="P60"/>
  <c r="O60"/>
  <c r="R59"/>
  <c r="Q59"/>
  <c r="P59"/>
  <c r="O59"/>
  <c r="R58"/>
  <c r="Q58"/>
  <c r="P58"/>
  <c r="O58"/>
  <c r="R57"/>
  <c r="Q57"/>
  <c r="P57"/>
  <c r="O57"/>
  <c r="R56"/>
  <c r="Q56"/>
  <c r="P56"/>
  <c r="O56"/>
  <c r="R55"/>
  <c r="Q55"/>
  <c r="P55"/>
  <c r="O55"/>
  <c r="R54"/>
  <c r="Q54"/>
  <c r="P54"/>
  <c r="O54"/>
  <c r="R53"/>
  <c r="Q53"/>
  <c r="P53"/>
  <c r="O53"/>
  <c r="N50"/>
  <c r="M50"/>
  <c r="L50"/>
  <c r="K50"/>
  <c r="J50"/>
  <c r="I50"/>
  <c r="H50"/>
  <c r="G50"/>
  <c r="F50"/>
  <c r="E50"/>
  <c r="D50"/>
  <c r="Q50" s="1"/>
  <c r="C50"/>
  <c r="Q49"/>
  <c r="P49"/>
  <c r="O49"/>
  <c r="Q48"/>
  <c r="P48"/>
  <c r="R48" s="1"/>
  <c r="O48"/>
  <c r="Q47"/>
  <c r="P47"/>
  <c r="O47"/>
  <c r="Q46"/>
  <c r="P46"/>
  <c r="O46"/>
  <c r="Q45"/>
  <c r="P45"/>
  <c r="R45" s="1"/>
  <c r="O45"/>
  <c r="Q44"/>
  <c r="P44"/>
  <c r="R44" s="1"/>
  <c r="O44"/>
  <c r="Q43"/>
  <c r="P43"/>
  <c r="O43"/>
  <c r="Q42"/>
  <c r="P42"/>
  <c r="R42" s="1"/>
  <c r="O42"/>
  <c r="Q41"/>
  <c r="P41"/>
  <c r="O41"/>
  <c r="Q40"/>
  <c r="P40"/>
  <c r="R40" s="1"/>
  <c r="O40"/>
  <c r="Q39"/>
  <c r="P39"/>
  <c r="O39"/>
  <c r="Q38"/>
  <c r="P38"/>
  <c r="O38"/>
  <c r="Q37"/>
  <c r="P37"/>
  <c r="O37"/>
  <c r="Q36"/>
  <c r="P36"/>
  <c r="O36"/>
  <c r="G81" i="11"/>
  <c r="N81"/>
  <c r="R81" s="1"/>
  <c r="M81"/>
  <c r="L81"/>
  <c r="K81"/>
  <c r="O81" s="1"/>
  <c r="J81"/>
  <c r="I81"/>
  <c r="Q81" s="1"/>
  <c r="H81"/>
  <c r="F81"/>
  <c r="E81"/>
  <c r="D81"/>
  <c r="C81"/>
  <c r="R80"/>
  <c r="Q80"/>
  <c r="P80"/>
  <c r="O80"/>
  <c r="R79"/>
  <c r="Q79"/>
  <c r="P79"/>
  <c r="O79"/>
  <c r="R78"/>
  <c r="Q78"/>
  <c r="P78"/>
  <c r="O78"/>
  <c r="R77"/>
  <c r="Q77"/>
  <c r="P77"/>
  <c r="O77"/>
  <c r="R76"/>
  <c r="Q76"/>
  <c r="P76"/>
  <c r="O76"/>
  <c r="R75"/>
  <c r="Q75"/>
  <c r="P75"/>
  <c r="O75"/>
  <c r="R74"/>
  <c r="Q74"/>
  <c r="P74"/>
  <c r="O74"/>
  <c r="R73"/>
  <c r="Q73"/>
  <c r="P73"/>
  <c r="O73"/>
  <c r="R72"/>
  <c r="Q72"/>
  <c r="P72"/>
  <c r="O72"/>
  <c r="R71"/>
  <c r="Q71"/>
  <c r="P71"/>
  <c r="O71"/>
  <c r="R70"/>
  <c r="Q70"/>
  <c r="P70"/>
  <c r="O70"/>
  <c r="N67"/>
  <c r="Q67" s="1"/>
  <c r="M67"/>
  <c r="L67"/>
  <c r="K67"/>
  <c r="J67"/>
  <c r="I67"/>
  <c r="H67"/>
  <c r="G67"/>
  <c r="F67"/>
  <c r="P67" s="1"/>
  <c r="R67" s="1"/>
  <c r="E67"/>
  <c r="D67"/>
  <c r="C67"/>
  <c r="Q66"/>
  <c r="P66"/>
  <c r="R66" s="1"/>
  <c r="O66"/>
  <c r="Q65"/>
  <c r="P65"/>
  <c r="R65" s="1"/>
  <c r="O65"/>
  <c r="Q64"/>
  <c r="P64"/>
  <c r="R64" s="1"/>
  <c r="O64"/>
  <c r="Q63"/>
  <c r="P63"/>
  <c r="R63" s="1"/>
  <c r="O63"/>
  <c r="Q62"/>
  <c r="P62"/>
  <c r="R62" s="1"/>
  <c r="O62"/>
  <c r="Q61"/>
  <c r="P61"/>
  <c r="R61" s="1"/>
  <c r="O61"/>
  <c r="Q60"/>
  <c r="P60"/>
  <c r="R60" s="1"/>
  <c r="O60"/>
  <c r="Q59"/>
  <c r="P59"/>
  <c r="R59" s="1"/>
  <c r="O59"/>
  <c r="Q58"/>
  <c r="P58"/>
  <c r="R58" s="1"/>
  <c r="O58"/>
  <c r="Q57"/>
  <c r="P57"/>
  <c r="R57" s="1"/>
  <c r="O57"/>
  <c r="Q56"/>
  <c r="P56"/>
  <c r="R56" s="1"/>
  <c r="O56"/>
  <c r="Q55"/>
  <c r="P55"/>
  <c r="R55" s="1"/>
  <c r="O55"/>
  <c r="Q54"/>
  <c r="P54"/>
  <c r="R54" s="1"/>
  <c r="O54"/>
  <c r="Q53"/>
  <c r="P53"/>
  <c r="R53" s="1"/>
  <c r="O53"/>
  <c r="N116"/>
  <c r="R116" s="1"/>
  <c r="M116"/>
  <c r="L116"/>
  <c r="K116"/>
  <c r="O116" s="1"/>
  <c r="J116"/>
  <c r="I116"/>
  <c r="H116"/>
  <c r="F116"/>
  <c r="E116"/>
  <c r="D116"/>
  <c r="C116"/>
  <c r="R115"/>
  <c r="Q115"/>
  <c r="P115"/>
  <c r="O115"/>
  <c r="R114"/>
  <c r="Q114"/>
  <c r="P114"/>
  <c r="O114"/>
  <c r="R113"/>
  <c r="Q113"/>
  <c r="P113"/>
  <c r="O113"/>
  <c r="R112"/>
  <c r="Q112"/>
  <c r="P112"/>
  <c r="O112"/>
  <c r="R111"/>
  <c r="Q111"/>
  <c r="P111"/>
  <c r="O111"/>
  <c r="R110"/>
  <c r="Q110"/>
  <c r="P110"/>
  <c r="O110"/>
  <c r="R109"/>
  <c r="Q109"/>
  <c r="P109"/>
  <c r="O109"/>
  <c r="R108"/>
  <c r="Q108"/>
  <c r="P108"/>
  <c r="O108"/>
  <c r="R107"/>
  <c r="Q107"/>
  <c r="P107"/>
  <c r="O107"/>
  <c r="R106"/>
  <c r="Q106"/>
  <c r="P106"/>
  <c r="O106"/>
  <c r="R105"/>
  <c r="Q105"/>
  <c r="P105"/>
  <c r="O105"/>
  <c r="N102"/>
  <c r="M102"/>
  <c r="L102"/>
  <c r="K102"/>
  <c r="J102"/>
  <c r="I102"/>
  <c r="H102"/>
  <c r="G102"/>
  <c r="F102"/>
  <c r="P102" s="1"/>
  <c r="E102"/>
  <c r="D102"/>
  <c r="C102"/>
  <c r="Q101"/>
  <c r="P101"/>
  <c r="O101"/>
  <c r="Q100"/>
  <c r="P100"/>
  <c r="R100" s="1"/>
  <c r="O100"/>
  <c r="Q99"/>
  <c r="P99"/>
  <c r="O99"/>
  <c r="Q98"/>
  <c r="P98"/>
  <c r="R98" s="1"/>
  <c r="O98"/>
  <c r="Q97"/>
  <c r="P97"/>
  <c r="R97" s="1"/>
  <c r="O97"/>
  <c r="Q96"/>
  <c r="P96"/>
  <c r="R96" s="1"/>
  <c r="O96"/>
  <c r="Q95"/>
  <c r="P95"/>
  <c r="O95"/>
  <c r="Q94"/>
  <c r="P94"/>
  <c r="R94" s="1"/>
  <c r="O94"/>
  <c r="Q93"/>
  <c r="P93"/>
  <c r="O93"/>
  <c r="Q92"/>
  <c r="P92"/>
  <c r="R92" s="1"/>
  <c r="O92"/>
  <c r="Q91"/>
  <c r="P91"/>
  <c r="O91"/>
  <c r="Q90"/>
  <c r="P90"/>
  <c r="R90" s="1"/>
  <c r="O90"/>
  <c r="Q89"/>
  <c r="P89"/>
  <c r="O89"/>
  <c r="Q88"/>
  <c r="P88"/>
  <c r="R88" s="1"/>
  <c r="O88"/>
  <c r="J86"/>
  <c r="J85"/>
  <c r="J10" i="2"/>
  <c r="J11"/>
  <c r="N151" i="11"/>
  <c r="M151"/>
  <c r="L151"/>
  <c r="K151"/>
  <c r="J151"/>
  <c r="I151"/>
  <c r="H151"/>
  <c r="G151"/>
  <c r="F151"/>
  <c r="E151"/>
  <c r="D151"/>
  <c r="C151"/>
  <c r="R150"/>
  <c r="Q150"/>
  <c r="P150"/>
  <c r="O150"/>
  <c r="R149"/>
  <c r="Q149"/>
  <c r="P149"/>
  <c r="O149"/>
  <c r="R148"/>
  <c r="Q148"/>
  <c r="P148"/>
  <c r="O148"/>
  <c r="R147"/>
  <c r="Q147"/>
  <c r="P147"/>
  <c r="O147"/>
  <c r="R146"/>
  <c r="Q146"/>
  <c r="P146"/>
  <c r="O146"/>
  <c r="R145"/>
  <c r="Q145"/>
  <c r="P145"/>
  <c r="O145"/>
  <c r="R144"/>
  <c r="Q144"/>
  <c r="P144"/>
  <c r="O144"/>
  <c r="R143"/>
  <c r="Q143"/>
  <c r="P143"/>
  <c r="O143"/>
  <c r="R142"/>
  <c r="Q142"/>
  <c r="P142"/>
  <c r="O142"/>
  <c r="R141"/>
  <c r="Q141"/>
  <c r="P141"/>
  <c r="O141"/>
  <c r="R140"/>
  <c r="Q140"/>
  <c r="P140"/>
  <c r="O140"/>
  <c r="N137"/>
  <c r="M137"/>
  <c r="L137"/>
  <c r="K137"/>
  <c r="J137"/>
  <c r="I137"/>
  <c r="H137"/>
  <c r="G137"/>
  <c r="F137"/>
  <c r="E137"/>
  <c r="D137"/>
  <c r="Q137" s="1"/>
  <c r="C137"/>
  <c r="Q136"/>
  <c r="P136"/>
  <c r="O136"/>
  <c r="Q135"/>
  <c r="P135"/>
  <c r="O135"/>
  <c r="Q134"/>
  <c r="P134"/>
  <c r="R134" s="1"/>
  <c r="O134"/>
  <c r="Q133"/>
  <c r="P133"/>
  <c r="O133"/>
  <c r="Q132"/>
  <c r="P132"/>
  <c r="R132" s="1"/>
  <c r="O132"/>
  <c r="Q131"/>
  <c r="P131"/>
  <c r="O131"/>
  <c r="Q130"/>
  <c r="P130"/>
  <c r="R130" s="1"/>
  <c r="O130"/>
  <c r="Q129"/>
  <c r="P129"/>
  <c r="O129"/>
  <c r="Q128"/>
  <c r="P128"/>
  <c r="R128" s="1"/>
  <c r="O128"/>
  <c r="Q127"/>
  <c r="P127"/>
  <c r="R127" s="1"/>
  <c r="O127"/>
  <c r="Q126"/>
  <c r="P126"/>
  <c r="R126" s="1"/>
  <c r="O126"/>
  <c r="Q125"/>
  <c r="P125"/>
  <c r="O125"/>
  <c r="Q124"/>
  <c r="P124"/>
  <c r="R124" s="1"/>
  <c r="O124"/>
  <c r="Q123"/>
  <c r="P123"/>
  <c r="O123"/>
  <c r="I121"/>
  <c r="I120"/>
  <c r="N186"/>
  <c r="M186"/>
  <c r="L186"/>
  <c r="K186"/>
  <c r="J186"/>
  <c r="I186"/>
  <c r="H186"/>
  <c r="G186"/>
  <c r="F186"/>
  <c r="E186"/>
  <c r="D186"/>
  <c r="C186"/>
  <c r="R185"/>
  <c r="Q185"/>
  <c r="P185"/>
  <c r="O185"/>
  <c r="R184"/>
  <c r="Q184"/>
  <c r="P184"/>
  <c r="O184"/>
  <c r="R183"/>
  <c r="Q183"/>
  <c r="P183"/>
  <c r="O183"/>
  <c r="R182"/>
  <c r="Q182"/>
  <c r="P182"/>
  <c r="O182"/>
  <c r="R181"/>
  <c r="Q181"/>
  <c r="P181"/>
  <c r="O181"/>
  <c r="R180"/>
  <c r="Q180"/>
  <c r="P180"/>
  <c r="O180"/>
  <c r="R179"/>
  <c r="Q179"/>
  <c r="P179"/>
  <c r="O179"/>
  <c r="R178"/>
  <c r="Q178"/>
  <c r="P178"/>
  <c r="O178"/>
  <c r="R177"/>
  <c r="Q177"/>
  <c r="P177"/>
  <c r="O177"/>
  <c r="R176"/>
  <c r="Q176"/>
  <c r="P176"/>
  <c r="O176"/>
  <c r="R175"/>
  <c r="Q175"/>
  <c r="P175"/>
  <c r="O175"/>
  <c r="N172"/>
  <c r="M172"/>
  <c r="L172"/>
  <c r="K172"/>
  <c r="J172"/>
  <c r="I172"/>
  <c r="H172"/>
  <c r="G172"/>
  <c r="F172"/>
  <c r="E172"/>
  <c r="D172"/>
  <c r="C172"/>
  <c r="Q171"/>
  <c r="P171"/>
  <c r="O171"/>
  <c r="Q170"/>
  <c r="P170"/>
  <c r="O170"/>
  <c r="Q169"/>
  <c r="P169"/>
  <c r="O169"/>
  <c r="Q168"/>
  <c r="P168"/>
  <c r="O168"/>
  <c r="Q167"/>
  <c r="P167"/>
  <c r="R167" s="1"/>
  <c r="O167"/>
  <c r="Q166"/>
  <c r="P166"/>
  <c r="O166"/>
  <c r="Q165"/>
  <c r="P165"/>
  <c r="O165"/>
  <c r="Q164"/>
  <c r="P164"/>
  <c r="O164"/>
  <c r="Q163"/>
  <c r="P163"/>
  <c r="O163"/>
  <c r="Q162"/>
  <c r="P162"/>
  <c r="R162" s="1"/>
  <c r="O162"/>
  <c r="Q161"/>
  <c r="P161"/>
  <c r="O161"/>
  <c r="Q160"/>
  <c r="P160"/>
  <c r="O160"/>
  <c r="Q159"/>
  <c r="P159"/>
  <c r="O159"/>
  <c r="Q158"/>
  <c r="P158"/>
  <c r="O158"/>
  <c r="I156"/>
  <c r="I155"/>
  <c r="O13" i="1"/>
  <c r="N221" i="11"/>
  <c r="M221"/>
  <c r="L221"/>
  <c r="K221"/>
  <c r="J221"/>
  <c r="I221"/>
  <c r="H221"/>
  <c r="G221"/>
  <c r="F221"/>
  <c r="E221"/>
  <c r="D221"/>
  <c r="C221"/>
  <c r="R220"/>
  <c r="Q220"/>
  <c r="P220"/>
  <c r="O220"/>
  <c r="R219"/>
  <c r="Q219"/>
  <c r="P219"/>
  <c r="O219"/>
  <c r="R218"/>
  <c r="Q218"/>
  <c r="P218"/>
  <c r="O218"/>
  <c r="R217"/>
  <c r="Q217"/>
  <c r="P217"/>
  <c r="O217"/>
  <c r="R216"/>
  <c r="Q216"/>
  <c r="P216"/>
  <c r="O216"/>
  <c r="R215"/>
  <c r="Q215"/>
  <c r="P215"/>
  <c r="O215"/>
  <c r="R214"/>
  <c r="Q214"/>
  <c r="P214"/>
  <c r="O214"/>
  <c r="R213"/>
  <c r="Q213"/>
  <c r="P213"/>
  <c r="O213"/>
  <c r="R212"/>
  <c r="Q212"/>
  <c r="P212"/>
  <c r="O212"/>
  <c r="R211"/>
  <c r="Q211"/>
  <c r="P211"/>
  <c r="O211"/>
  <c r="R210"/>
  <c r="Q210"/>
  <c r="P210"/>
  <c r="O210"/>
  <c r="N207"/>
  <c r="M207"/>
  <c r="L207"/>
  <c r="K207"/>
  <c r="J207"/>
  <c r="I207"/>
  <c r="H207"/>
  <c r="G207"/>
  <c r="F207"/>
  <c r="E207"/>
  <c r="D207"/>
  <c r="C207"/>
  <c r="Q206"/>
  <c r="P206"/>
  <c r="O206"/>
  <c r="Q205"/>
  <c r="P205"/>
  <c r="O205"/>
  <c r="Q204"/>
  <c r="P204"/>
  <c r="O204"/>
  <c r="Q203"/>
  <c r="P203"/>
  <c r="O203"/>
  <c r="Q202"/>
  <c r="P202"/>
  <c r="R202" s="1"/>
  <c r="O202"/>
  <c r="Q201"/>
  <c r="P201"/>
  <c r="O201"/>
  <c r="Q200"/>
  <c r="P200"/>
  <c r="O200"/>
  <c r="Q199"/>
  <c r="P199"/>
  <c r="O199"/>
  <c r="Q198"/>
  <c r="P198"/>
  <c r="O198"/>
  <c r="Q197"/>
  <c r="P197"/>
  <c r="R197" s="1"/>
  <c r="O197"/>
  <c r="Q196"/>
  <c r="P196"/>
  <c r="O196"/>
  <c r="Q195"/>
  <c r="P195"/>
  <c r="O195"/>
  <c r="Q194"/>
  <c r="P194"/>
  <c r="O194"/>
  <c r="Q193"/>
  <c r="P193"/>
  <c r="O193"/>
  <c r="I191"/>
  <c r="I190"/>
  <c r="O8" i="1"/>
  <c r="P8"/>
  <c r="Q8"/>
  <c r="O9"/>
  <c r="P9"/>
  <c r="Q9"/>
  <c r="O10"/>
  <c r="P10"/>
  <c r="Q10"/>
  <c r="O11"/>
  <c r="P11"/>
  <c r="Q11"/>
  <c r="O12"/>
  <c r="Q12"/>
  <c r="P13"/>
  <c r="Q13"/>
  <c r="O14"/>
  <c r="P14"/>
  <c r="Q14"/>
  <c r="O15"/>
  <c r="P15"/>
  <c r="Q15"/>
  <c r="O16"/>
  <c r="P16"/>
  <c r="Q16"/>
  <c r="O17"/>
  <c r="P17"/>
  <c r="Q17"/>
  <c r="R17"/>
  <c r="O18"/>
  <c r="P18"/>
  <c r="Q18"/>
  <c r="O19"/>
  <c r="P19"/>
  <c r="Q19"/>
  <c r="O20"/>
  <c r="P20"/>
  <c r="Q20"/>
  <c r="O21"/>
  <c r="P21"/>
  <c r="Q21"/>
  <c r="N256" i="11"/>
  <c r="M256"/>
  <c r="L256"/>
  <c r="K256"/>
  <c r="J256"/>
  <c r="I256"/>
  <c r="H256"/>
  <c r="G256"/>
  <c r="F256"/>
  <c r="E256"/>
  <c r="D256"/>
  <c r="C256"/>
  <c r="R255"/>
  <c r="Q255"/>
  <c r="P255"/>
  <c r="O255"/>
  <c r="R254"/>
  <c r="Q254"/>
  <c r="P254"/>
  <c r="O254"/>
  <c r="R253"/>
  <c r="Q253"/>
  <c r="P253"/>
  <c r="O253"/>
  <c r="R252"/>
  <c r="Q252"/>
  <c r="P252"/>
  <c r="O252"/>
  <c r="R251"/>
  <c r="Q251"/>
  <c r="P251"/>
  <c r="O251"/>
  <c r="R250"/>
  <c r="Q250"/>
  <c r="P250"/>
  <c r="O250"/>
  <c r="R249"/>
  <c r="Q249"/>
  <c r="P249"/>
  <c r="O249"/>
  <c r="R248"/>
  <c r="Q248"/>
  <c r="P248"/>
  <c r="O248"/>
  <c r="R247"/>
  <c r="Q247"/>
  <c r="P247"/>
  <c r="O247"/>
  <c r="R246"/>
  <c r="Q246"/>
  <c r="P246"/>
  <c r="O246"/>
  <c r="R245"/>
  <c r="Q245"/>
  <c r="P245"/>
  <c r="O245"/>
  <c r="N242"/>
  <c r="M242"/>
  <c r="L242"/>
  <c r="K242"/>
  <c r="J242"/>
  <c r="I242"/>
  <c r="H242"/>
  <c r="G242"/>
  <c r="F242"/>
  <c r="E242"/>
  <c r="D242"/>
  <c r="C242"/>
  <c r="Q241"/>
  <c r="P241"/>
  <c r="O241"/>
  <c r="Q240"/>
  <c r="P240"/>
  <c r="O240"/>
  <c r="Q239"/>
  <c r="P239"/>
  <c r="O239"/>
  <c r="Q238"/>
  <c r="P238"/>
  <c r="O238"/>
  <c r="Q237"/>
  <c r="P237"/>
  <c r="R237" s="1"/>
  <c r="O237"/>
  <c r="Q236"/>
  <c r="P236"/>
  <c r="O236"/>
  <c r="Q235"/>
  <c r="P235"/>
  <c r="O235"/>
  <c r="Q234"/>
  <c r="P234"/>
  <c r="O234"/>
  <c r="Q233"/>
  <c r="P233"/>
  <c r="O233"/>
  <c r="Q232"/>
  <c r="P232"/>
  <c r="R232" s="1"/>
  <c r="O232"/>
  <c r="Q231"/>
  <c r="P231"/>
  <c r="O231"/>
  <c r="Q230"/>
  <c r="P230"/>
  <c r="O230"/>
  <c r="Q229"/>
  <c r="P229"/>
  <c r="O229"/>
  <c r="Q228"/>
  <c r="P228"/>
  <c r="O228"/>
  <c r="I226"/>
  <c r="I225"/>
  <c r="R35" i="1"/>
  <c r="P35"/>
  <c r="O35"/>
  <c r="Q35"/>
  <c r="N291" i="11"/>
  <c r="M291"/>
  <c r="L291"/>
  <c r="K291"/>
  <c r="J291"/>
  <c r="I291"/>
  <c r="H291"/>
  <c r="G291"/>
  <c r="P291" s="1"/>
  <c r="F291"/>
  <c r="E291"/>
  <c r="D291"/>
  <c r="C291"/>
  <c r="R290"/>
  <c r="Q290"/>
  <c r="P290"/>
  <c r="O290"/>
  <c r="R289"/>
  <c r="Q289"/>
  <c r="P289"/>
  <c r="O289"/>
  <c r="R288"/>
  <c r="Q288"/>
  <c r="P288"/>
  <c r="O288"/>
  <c r="R287"/>
  <c r="Q287"/>
  <c r="P287"/>
  <c r="O287"/>
  <c r="R286"/>
  <c r="Q286"/>
  <c r="P286"/>
  <c r="O286"/>
  <c r="R285"/>
  <c r="Q285"/>
  <c r="P285"/>
  <c r="O285"/>
  <c r="R284"/>
  <c r="Q284"/>
  <c r="P284"/>
  <c r="O284"/>
  <c r="R283"/>
  <c r="Q283"/>
  <c r="P283"/>
  <c r="O283"/>
  <c r="R282"/>
  <c r="Q282"/>
  <c r="P282"/>
  <c r="O282"/>
  <c r="R281"/>
  <c r="Q281"/>
  <c r="P281"/>
  <c r="O281"/>
  <c r="R280"/>
  <c r="Q280"/>
  <c r="P280"/>
  <c r="O280"/>
  <c r="N277"/>
  <c r="M277"/>
  <c r="L277"/>
  <c r="K277"/>
  <c r="J277"/>
  <c r="I277"/>
  <c r="H277"/>
  <c r="G277"/>
  <c r="F277"/>
  <c r="E277"/>
  <c r="D277"/>
  <c r="C277"/>
  <c r="Q276"/>
  <c r="P276"/>
  <c r="O276"/>
  <c r="Q275"/>
  <c r="P275"/>
  <c r="O275"/>
  <c r="Q274"/>
  <c r="P274"/>
  <c r="O274"/>
  <c r="Q273"/>
  <c r="P273"/>
  <c r="O273"/>
  <c r="Q272"/>
  <c r="P272"/>
  <c r="R272" s="1"/>
  <c r="O272"/>
  <c r="Q271"/>
  <c r="P271"/>
  <c r="O271"/>
  <c r="Q270"/>
  <c r="P270"/>
  <c r="O270"/>
  <c r="Q269"/>
  <c r="P269"/>
  <c r="O269"/>
  <c r="Q268"/>
  <c r="P268"/>
  <c r="O268"/>
  <c r="Q267"/>
  <c r="P267"/>
  <c r="R267" s="1"/>
  <c r="O267"/>
  <c r="Q266"/>
  <c r="P266"/>
  <c r="O266"/>
  <c r="Q265"/>
  <c r="P265"/>
  <c r="O265"/>
  <c r="Q264"/>
  <c r="P264"/>
  <c r="R264" s="1"/>
  <c r="O264"/>
  <c r="Q263"/>
  <c r="P263"/>
  <c r="O263"/>
  <c r="I261"/>
  <c r="I260"/>
  <c r="N32"/>
  <c r="M32"/>
  <c r="L32"/>
  <c r="K32"/>
  <c r="J32"/>
  <c r="I32"/>
  <c r="H32"/>
  <c r="G32"/>
  <c r="F32"/>
  <c r="E32"/>
  <c r="D32"/>
  <c r="C32"/>
  <c r="O45"/>
  <c r="P45"/>
  <c r="Q45"/>
  <c r="R45"/>
  <c r="O18"/>
  <c r="P18"/>
  <c r="Q18"/>
  <c r="O19"/>
  <c r="P19"/>
  <c r="Q19"/>
  <c r="O20"/>
  <c r="P20"/>
  <c r="Q20"/>
  <c r="O21"/>
  <c r="P21"/>
  <c r="Q21"/>
  <c r="O22"/>
  <c r="P22"/>
  <c r="Q22"/>
  <c r="R22"/>
  <c r="O23"/>
  <c r="P23"/>
  <c r="Q23"/>
  <c r="O24"/>
  <c r="P24"/>
  <c r="Q24"/>
  <c r="O25"/>
  <c r="P25"/>
  <c r="Q25"/>
  <c r="O26"/>
  <c r="P26"/>
  <c r="Q26"/>
  <c r="O27"/>
  <c r="P27"/>
  <c r="Q27"/>
  <c r="R27"/>
  <c r="O28"/>
  <c r="P28"/>
  <c r="Q28"/>
  <c r="O29"/>
  <c r="P29"/>
  <c r="Q29"/>
  <c r="O30"/>
  <c r="P30"/>
  <c r="Q30"/>
  <c r="O31"/>
  <c r="P31"/>
  <c r="Q31"/>
  <c r="O35"/>
  <c r="P35"/>
  <c r="Q35"/>
  <c r="R35"/>
  <c r="O36"/>
  <c r="P36"/>
  <c r="Q36"/>
  <c r="R36"/>
  <c r="O37"/>
  <c r="P37"/>
  <c r="Q37"/>
  <c r="R37"/>
  <c r="O38"/>
  <c r="P38"/>
  <c r="Q38"/>
  <c r="R38"/>
  <c r="O39"/>
  <c r="P39"/>
  <c r="Q39"/>
  <c r="R39"/>
  <c r="O40"/>
  <c r="P40"/>
  <c r="Q40"/>
  <c r="R40"/>
  <c r="O41"/>
  <c r="P41"/>
  <c r="Q41"/>
  <c r="R41"/>
  <c r="O42"/>
  <c r="P42"/>
  <c r="Q42"/>
  <c r="R42"/>
  <c r="O43"/>
  <c r="P43"/>
  <c r="Q43"/>
  <c r="R43"/>
  <c r="O44"/>
  <c r="P44"/>
  <c r="Q44"/>
  <c r="R44"/>
  <c r="N46"/>
  <c r="M46"/>
  <c r="L46"/>
  <c r="K46"/>
  <c r="J46"/>
  <c r="I46"/>
  <c r="H46"/>
  <c r="G46"/>
  <c r="F46"/>
  <c r="E46"/>
  <c r="D46"/>
  <c r="C46"/>
  <c r="N36" i="1"/>
  <c r="M36"/>
  <c r="L36"/>
  <c r="K36"/>
  <c r="J36"/>
  <c r="I36"/>
  <c r="H36"/>
  <c r="F36"/>
  <c r="E36"/>
  <c r="D36"/>
  <c r="C36"/>
  <c r="R34"/>
  <c r="Q34"/>
  <c r="P34"/>
  <c r="O34"/>
  <c r="R33"/>
  <c r="Q33"/>
  <c r="P33"/>
  <c r="O33"/>
  <c r="R32"/>
  <c r="Q32"/>
  <c r="P32"/>
  <c r="O32"/>
  <c r="R31"/>
  <c r="Q31"/>
  <c r="P31"/>
  <c r="O31"/>
  <c r="R30"/>
  <c r="Q30"/>
  <c r="P30"/>
  <c r="O30"/>
  <c r="R29"/>
  <c r="Q29"/>
  <c r="P29"/>
  <c r="O29"/>
  <c r="R28"/>
  <c r="Q28"/>
  <c r="P28"/>
  <c r="O28"/>
  <c r="R27"/>
  <c r="Q27"/>
  <c r="P27"/>
  <c r="O27"/>
  <c r="R26"/>
  <c r="Q26"/>
  <c r="P26"/>
  <c r="O26"/>
  <c r="R25"/>
  <c r="Q25"/>
  <c r="P25"/>
  <c r="O25"/>
  <c r="N22"/>
  <c r="M22"/>
  <c r="L22"/>
  <c r="K22"/>
  <c r="J22"/>
  <c r="I22"/>
  <c r="H22"/>
  <c r="G22"/>
  <c r="F22"/>
  <c r="E22"/>
  <c r="D22"/>
  <c r="O47" i="9"/>
  <c r="P47"/>
  <c r="Q47"/>
  <c r="R47"/>
  <c r="O48"/>
  <c r="P48"/>
  <c r="Q48"/>
  <c r="R48"/>
  <c r="O49"/>
  <c r="P49"/>
  <c r="Q49"/>
  <c r="R49"/>
  <c r="O50"/>
  <c r="P50"/>
  <c r="Q50"/>
  <c r="R50"/>
  <c r="O51"/>
  <c r="P51"/>
  <c r="Q51"/>
  <c r="R51"/>
  <c r="O52"/>
  <c r="P52"/>
  <c r="Q52"/>
  <c r="R52"/>
  <c r="O53"/>
  <c r="P53"/>
  <c r="Q53"/>
  <c r="R53"/>
  <c r="O54"/>
  <c r="P54"/>
  <c r="Q54"/>
  <c r="R54"/>
  <c r="O55"/>
  <c r="P55"/>
  <c r="Q55"/>
  <c r="R55"/>
  <c r="O56"/>
  <c r="P56"/>
  <c r="Q56"/>
  <c r="R56"/>
  <c r="D57"/>
  <c r="E57"/>
  <c r="F57"/>
  <c r="G57"/>
  <c r="H57"/>
  <c r="I57"/>
  <c r="J57"/>
  <c r="K57"/>
  <c r="L57"/>
  <c r="M57"/>
  <c r="N57"/>
  <c r="G91"/>
  <c r="H91"/>
  <c r="I91"/>
  <c r="J91"/>
  <c r="K91"/>
  <c r="L91"/>
  <c r="M91"/>
  <c r="N91"/>
  <c r="O82"/>
  <c r="P82"/>
  <c r="Q82"/>
  <c r="R82"/>
  <c r="O83"/>
  <c r="P83"/>
  <c r="Q83"/>
  <c r="R83"/>
  <c r="O84"/>
  <c r="P84"/>
  <c r="Q84"/>
  <c r="R84"/>
  <c r="O85"/>
  <c r="P85"/>
  <c r="Q85"/>
  <c r="R85"/>
  <c r="O86"/>
  <c r="P86"/>
  <c r="Q86"/>
  <c r="R86"/>
  <c r="O87"/>
  <c r="P87"/>
  <c r="Q87"/>
  <c r="R87"/>
  <c r="O88"/>
  <c r="P88"/>
  <c r="Q88"/>
  <c r="R88"/>
  <c r="O89"/>
  <c r="P89"/>
  <c r="Q89"/>
  <c r="R89"/>
  <c r="O90"/>
  <c r="P90"/>
  <c r="Q90"/>
  <c r="R90"/>
  <c r="D91"/>
  <c r="E91"/>
  <c r="F91"/>
  <c r="C91"/>
  <c r="O91"/>
  <c r="R81"/>
  <c r="Q81"/>
  <c r="P81"/>
  <c r="O81"/>
  <c r="N78"/>
  <c r="M78"/>
  <c r="L78"/>
  <c r="K78"/>
  <c r="J78"/>
  <c r="I78"/>
  <c r="H78"/>
  <c r="G78"/>
  <c r="F78"/>
  <c r="E78"/>
  <c r="D78"/>
  <c r="C78"/>
  <c r="Q77"/>
  <c r="P77"/>
  <c r="O77"/>
  <c r="Q76"/>
  <c r="P76"/>
  <c r="R76" s="1"/>
  <c r="O76"/>
  <c r="Q75"/>
  <c r="P75"/>
  <c r="O75"/>
  <c r="Q74"/>
  <c r="P74"/>
  <c r="O74"/>
  <c r="Q73"/>
  <c r="P73"/>
  <c r="R73" s="1"/>
  <c r="O73"/>
  <c r="Q72"/>
  <c r="P72"/>
  <c r="O72"/>
  <c r="Q71"/>
  <c r="P71"/>
  <c r="O71"/>
  <c r="Q70"/>
  <c r="P70"/>
  <c r="O70"/>
  <c r="Q69"/>
  <c r="P69"/>
  <c r="O69"/>
  <c r="Q68"/>
  <c r="P68"/>
  <c r="R68" s="1"/>
  <c r="O68"/>
  <c r="Q67"/>
  <c r="P67"/>
  <c r="O67"/>
  <c r="Q66"/>
  <c r="P66"/>
  <c r="R66" s="1"/>
  <c r="O66"/>
  <c r="Q65"/>
  <c r="P65"/>
  <c r="O65"/>
  <c r="Q64"/>
  <c r="P64"/>
  <c r="R64" s="1"/>
  <c r="O64"/>
  <c r="I62"/>
  <c r="I61"/>
  <c r="N124"/>
  <c r="M124"/>
  <c r="L124"/>
  <c r="K124"/>
  <c r="J124"/>
  <c r="I124"/>
  <c r="H124"/>
  <c r="G124"/>
  <c r="F124"/>
  <c r="E124"/>
  <c r="D124"/>
  <c r="C124"/>
  <c r="R123"/>
  <c r="Q123"/>
  <c r="P123"/>
  <c r="O123"/>
  <c r="R122"/>
  <c r="Q122"/>
  <c r="P122"/>
  <c r="O122"/>
  <c r="R121"/>
  <c r="Q121"/>
  <c r="P121"/>
  <c r="O121"/>
  <c r="R120"/>
  <c r="Q120"/>
  <c r="P120"/>
  <c r="O120"/>
  <c r="R119"/>
  <c r="Q119"/>
  <c r="P119"/>
  <c r="O119"/>
  <c r="R118"/>
  <c r="Q118"/>
  <c r="P118"/>
  <c r="O118"/>
  <c r="R117"/>
  <c r="Q117"/>
  <c r="P117"/>
  <c r="O117"/>
  <c r="R116"/>
  <c r="Q116"/>
  <c r="P116"/>
  <c r="O116"/>
  <c r="R115"/>
  <c r="Q115"/>
  <c r="P115"/>
  <c r="O115"/>
  <c r="N112"/>
  <c r="M112"/>
  <c r="L112"/>
  <c r="K112"/>
  <c r="J112"/>
  <c r="I112"/>
  <c r="H112"/>
  <c r="G112"/>
  <c r="F112"/>
  <c r="E112"/>
  <c r="D112"/>
  <c r="Q112" s="1"/>
  <c r="C112"/>
  <c r="Q111"/>
  <c r="P111"/>
  <c r="O111"/>
  <c r="Q110"/>
  <c r="P110"/>
  <c r="O110"/>
  <c r="Q109"/>
  <c r="P109"/>
  <c r="O109"/>
  <c r="Q108"/>
  <c r="P108"/>
  <c r="O108"/>
  <c r="Q107"/>
  <c r="P107"/>
  <c r="R107" s="1"/>
  <c r="O107"/>
  <c r="Q106"/>
  <c r="P106"/>
  <c r="O106"/>
  <c r="Q105"/>
  <c r="P105"/>
  <c r="O105"/>
  <c r="Q104"/>
  <c r="P104"/>
  <c r="R104" s="1"/>
  <c r="O104"/>
  <c r="Q103"/>
  <c r="P103"/>
  <c r="R103" s="1"/>
  <c r="O103"/>
  <c r="Q102"/>
  <c r="P102"/>
  <c r="R102" s="1"/>
  <c r="O102"/>
  <c r="Q101"/>
  <c r="P101"/>
  <c r="O101"/>
  <c r="Q100"/>
  <c r="P100"/>
  <c r="O100"/>
  <c r="Q99"/>
  <c r="P99"/>
  <c r="O99"/>
  <c r="Q98"/>
  <c r="P98"/>
  <c r="O98"/>
  <c r="I96"/>
  <c r="I95"/>
  <c r="P82" i="12" l="1"/>
  <c r="R82" s="1"/>
  <c r="P96"/>
  <c r="R100"/>
  <c r="R102"/>
  <c r="R106"/>
  <c r="R108"/>
  <c r="R110"/>
  <c r="R112"/>
  <c r="P114"/>
  <c r="R114" s="1"/>
  <c r="R128"/>
  <c r="O114"/>
  <c r="P128"/>
  <c r="O128"/>
  <c r="R49"/>
  <c r="R47"/>
  <c r="R46"/>
  <c r="R43"/>
  <c r="R41"/>
  <c r="R39"/>
  <c r="R38"/>
  <c r="R37"/>
  <c r="R36"/>
  <c r="O50"/>
  <c r="Q64"/>
  <c r="R64"/>
  <c r="O64"/>
  <c r="Q128"/>
  <c r="P50"/>
  <c r="R50" s="1"/>
  <c r="P64"/>
  <c r="O32" i="11"/>
  <c r="O67"/>
  <c r="P81"/>
  <c r="R136"/>
  <c r="Q151"/>
  <c r="R89"/>
  <c r="R91"/>
  <c r="R93"/>
  <c r="R95"/>
  <c r="R99"/>
  <c r="R101"/>
  <c r="R194"/>
  <c r="R196"/>
  <c r="R198"/>
  <c r="R200"/>
  <c r="R102"/>
  <c r="Q102"/>
  <c r="Q116"/>
  <c r="R16" i="1"/>
  <c r="O102" i="11"/>
  <c r="P116"/>
  <c r="R204"/>
  <c r="R206"/>
  <c r="Q221"/>
  <c r="R123"/>
  <c r="R125"/>
  <c r="R129"/>
  <c r="R131"/>
  <c r="R133"/>
  <c r="R135"/>
  <c r="O137"/>
  <c r="R151"/>
  <c r="O151"/>
  <c r="R19" i="1"/>
  <c r="R19" i="11"/>
  <c r="P137"/>
  <c r="R137" s="1"/>
  <c r="P151"/>
  <c r="R24"/>
  <c r="R158"/>
  <c r="R160"/>
  <c r="R164"/>
  <c r="R166"/>
  <c r="R168"/>
  <c r="R170"/>
  <c r="R186"/>
  <c r="R11" i="1"/>
  <c r="R9"/>
  <c r="O172" i="11"/>
  <c r="Q172"/>
  <c r="R266"/>
  <c r="R268"/>
  <c r="R270"/>
  <c r="R274"/>
  <c r="R276"/>
  <c r="P277"/>
  <c r="Q291"/>
  <c r="R229"/>
  <c r="R231"/>
  <c r="R233"/>
  <c r="R235"/>
  <c r="R239"/>
  <c r="R241"/>
  <c r="Q256"/>
  <c r="R159"/>
  <c r="R161"/>
  <c r="R163"/>
  <c r="R165"/>
  <c r="R169"/>
  <c r="R171"/>
  <c r="Q186"/>
  <c r="O186"/>
  <c r="P172"/>
  <c r="P186"/>
  <c r="R21" i="1"/>
  <c r="R8"/>
  <c r="R193" i="11"/>
  <c r="R195"/>
  <c r="R199"/>
  <c r="R201"/>
  <c r="R203"/>
  <c r="R205"/>
  <c r="O207"/>
  <c r="Q207"/>
  <c r="R221"/>
  <c r="O221"/>
  <c r="P207"/>
  <c r="P221"/>
  <c r="Q242"/>
  <c r="R20" i="1"/>
  <c r="R18"/>
  <c r="R15"/>
  <c r="R14"/>
  <c r="R13"/>
  <c r="R10"/>
  <c r="R31" i="11"/>
  <c r="R29"/>
  <c r="R26"/>
  <c r="P32"/>
  <c r="R21"/>
  <c r="Q32"/>
  <c r="R18"/>
  <c r="R30"/>
  <c r="R28"/>
  <c r="R25"/>
  <c r="R23"/>
  <c r="R20"/>
  <c r="R228"/>
  <c r="R230"/>
  <c r="R234"/>
  <c r="R236"/>
  <c r="R238"/>
  <c r="R240"/>
  <c r="P242"/>
  <c r="R256"/>
  <c r="O242"/>
  <c r="O256"/>
  <c r="P256"/>
  <c r="R263"/>
  <c r="R265"/>
  <c r="R269"/>
  <c r="R271"/>
  <c r="R273"/>
  <c r="R275"/>
  <c r="O277"/>
  <c r="Q277"/>
  <c r="R291"/>
  <c r="O291"/>
  <c r="O22" i="1"/>
  <c r="Q22"/>
  <c r="R36"/>
  <c r="Q36"/>
  <c r="O36"/>
  <c r="R46" i="11"/>
  <c r="P46"/>
  <c r="O46"/>
  <c r="Q46"/>
  <c r="P36" i="1"/>
  <c r="R57" i="9"/>
  <c r="Q57"/>
  <c r="P57"/>
  <c r="O57"/>
  <c r="R74"/>
  <c r="R72"/>
  <c r="R70"/>
  <c r="R69"/>
  <c r="Q91"/>
  <c r="R65"/>
  <c r="R67"/>
  <c r="R71"/>
  <c r="R75"/>
  <c r="R77"/>
  <c r="R91"/>
  <c r="O78"/>
  <c r="Q78"/>
  <c r="P78"/>
  <c r="P91"/>
  <c r="Q124"/>
  <c r="R111"/>
  <c r="R110"/>
  <c r="R109"/>
  <c r="R108"/>
  <c r="R106"/>
  <c r="R105"/>
  <c r="R101"/>
  <c r="R100"/>
  <c r="R99"/>
  <c r="R98"/>
  <c r="R124"/>
  <c r="O124"/>
  <c r="O112"/>
  <c r="P112"/>
  <c r="R112" s="1"/>
  <c r="P124"/>
  <c r="N157"/>
  <c r="M157"/>
  <c r="L157"/>
  <c r="K157"/>
  <c r="J157"/>
  <c r="I157"/>
  <c r="H157"/>
  <c r="G157"/>
  <c r="F157"/>
  <c r="E157"/>
  <c r="D157"/>
  <c r="C157"/>
  <c r="R156"/>
  <c r="Q156"/>
  <c r="P156"/>
  <c r="O156"/>
  <c r="R155"/>
  <c r="Q155"/>
  <c r="P155"/>
  <c r="O155"/>
  <c r="R154"/>
  <c r="Q154"/>
  <c r="P154"/>
  <c r="O154"/>
  <c r="R153"/>
  <c r="Q153"/>
  <c r="P153"/>
  <c r="O153"/>
  <c r="R152"/>
  <c r="Q152"/>
  <c r="P152"/>
  <c r="O152"/>
  <c r="R151"/>
  <c r="Q151"/>
  <c r="P151"/>
  <c r="O151"/>
  <c r="R150"/>
  <c r="Q150"/>
  <c r="P150"/>
  <c r="O150"/>
  <c r="R149"/>
  <c r="Q149"/>
  <c r="P149"/>
  <c r="O149"/>
  <c r="R148"/>
  <c r="Q148"/>
  <c r="P148"/>
  <c r="O148"/>
  <c r="N145"/>
  <c r="M145"/>
  <c r="L145"/>
  <c r="K145"/>
  <c r="J145"/>
  <c r="I145"/>
  <c r="H145"/>
  <c r="G145"/>
  <c r="F145"/>
  <c r="E145"/>
  <c r="D145"/>
  <c r="Q145" s="1"/>
  <c r="C145"/>
  <c r="Q144"/>
  <c r="P144"/>
  <c r="O144"/>
  <c r="Q143"/>
  <c r="P143"/>
  <c r="R143" s="1"/>
  <c r="O143"/>
  <c r="Q142"/>
  <c r="P142"/>
  <c r="O142"/>
  <c r="Q141"/>
  <c r="P141"/>
  <c r="O141"/>
  <c r="Q140"/>
  <c r="P140"/>
  <c r="R140" s="1"/>
  <c r="O140"/>
  <c r="Q139"/>
  <c r="P139"/>
  <c r="O139"/>
  <c r="Q138"/>
  <c r="P138"/>
  <c r="O138"/>
  <c r="Q137"/>
  <c r="P137"/>
  <c r="R137" s="1"/>
  <c r="O137"/>
  <c r="Q136"/>
  <c r="P136"/>
  <c r="R136" s="1"/>
  <c r="O136"/>
  <c r="Q135"/>
  <c r="P135"/>
  <c r="O135"/>
  <c r="Q134"/>
  <c r="P134"/>
  <c r="R134" s="1"/>
  <c r="O134"/>
  <c r="Q133"/>
  <c r="P133"/>
  <c r="O133"/>
  <c r="Q132"/>
  <c r="P132"/>
  <c r="R132" s="1"/>
  <c r="O132"/>
  <c r="Q131"/>
  <c r="P131"/>
  <c r="R131" s="1"/>
  <c r="O131"/>
  <c r="I129"/>
  <c r="I128"/>
  <c r="G190"/>
  <c r="N190"/>
  <c r="M190"/>
  <c r="L190"/>
  <c r="K190"/>
  <c r="J190"/>
  <c r="I190"/>
  <c r="H190"/>
  <c r="F190"/>
  <c r="E190"/>
  <c r="D190"/>
  <c r="C190"/>
  <c r="R189"/>
  <c r="Q189"/>
  <c r="P189"/>
  <c r="O189"/>
  <c r="R188"/>
  <c r="Q188"/>
  <c r="P188"/>
  <c r="O188"/>
  <c r="R187"/>
  <c r="Q187"/>
  <c r="P187"/>
  <c r="O187"/>
  <c r="R186"/>
  <c r="Q186"/>
  <c r="P186"/>
  <c r="O186"/>
  <c r="R185"/>
  <c r="Q185"/>
  <c r="P185"/>
  <c r="O185"/>
  <c r="R184"/>
  <c r="Q184"/>
  <c r="P184"/>
  <c r="O184"/>
  <c r="R183"/>
  <c r="Q183"/>
  <c r="P183"/>
  <c r="O183"/>
  <c r="R182"/>
  <c r="Q182"/>
  <c r="P182"/>
  <c r="O182"/>
  <c r="R181"/>
  <c r="Q181"/>
  <c r="P181"/>
  <c r="O181"/>
  <c r="N178"/>
  <c r="M178"/>
  <c r="L178"/>
  <c r="K178"/>
  <c r="J178"/>
  <c r="I178"/>
  <c r="H178"/>
  <c r="G178"/>
  <c r="F178"/>
  <c r="E178"/>
  <c r="D178"/>
  <c r="Q178" s="1"/>
  <c r="C178"/>
  <c r="Q177"/>
  <c r="P177"/>
  <c r="O177"/>
  <c r="Q176"/>
  <c r="P176"/>
  <c r="O176"/>
  <c r="Q175"/>
  <c r="P175"/>
  <c r="O175"/>
  <c r="Q174"/>
  <c r="P174"/>
  <c r="O174"/>
  <c r="Q173"/>
  <c r="P173"/>
  <c r="R173" s="1"/>
  <c r="O173"/>
  <c r="Q172"/>
  <c r="P172"/>
  <c r="O172"/>
  <c r="Q171"/>
  <c r="P171"/>
  <c r="O171"/>
  <c r="Q170"/>
  <c r="P170"/>
  <c r="R170" s="1"/>
  <c r="O170"/>
  <c r="Q169"/>
  <c r="P169"/>
  <c r="O169"/>
  <c r="Q168"/>
  <c r="P168"/>
  <c r="R168" s="1"/>
  <c r="O168"/>
  <c r="Q167"/>
  <c r="P167"/>
  <c r="R167" s="1"/>
  <c r="O167"/>
  <c r="Q166"/>
  <c r="P166"/>
  <c r="O166"/>
  <c r="Q165"/>
  <c r="P165"/>
  <c r="O165"/>
  <c r="Q164"/>
  <c r="P164"/>
  <c r="O164"/>
  <c r="I162"/>
  <c r="I161"/>
  <c r="N223"/>
  <c r="M223"/>
  <c r="L223"/>
  <c r="K223"/>
  <c r="J223"/>
  <c r="I223"/>
  <c r="H223"/>
  <c r="G223"/>
  <c r="F223"/>
  <c r="E223"/>
  <c r="D223"/>
  <c r="C223"/>
  <c r="R222"/>
  <c r="Q222"/>
  <c r="P222"/>
  <c r="O222"/>
  <c r="R221"/>
  <c r="Q221"/>
  <c r="P221"/>
  <c r="O221"/>
  <c r="R220"/>
  <c r="Q220"/>
  <c r="P220"/>
  <c r="O220"/>
  <c r="R219"/>
  <c r="Q219"/>
  <c r="P219"/>
  <c r="O219"/>
  <c r="R218"/>
  <c r="Q218"/>
  <c r="P218"/>
  <c r="O218"/>
  <c r="R217"/>
  <c r="Q217"/>
  <c r="P217"/>
  <c r="O217"/>
  <c r="R216"/>
  <c r="Q216"/>
  <c r="P216"/>
  <c r="O216"/>
  <c r="R215"/>
  <c r="Q215"/>
  <c r="P215"/>
  <c r="O215"/>
  <c r="R214"/>
  <c r="Q214"/>
  <c r="P214"/>
  <c r="O214"/>
  <c r="N211"/>
  <c r="M211"/>
  <c r="L211"/>
  <c r="K211"/>
  <c r="J211"/>
  <c r="I211"/>
  <c r="H211"/>
  <c r="G211"/>
  <c r="F211"/>
  <c r="E211"/>
  <c r="D211"/>
  <c r="C211"/>
  <c r="Q210"/>
  <c r="P210"/>
  <c r="O210"/>
  <c r="Q209"/>
  <c r="P209"/>
  <c r="O209"/>
  <c r="Q208"/>
  <c r="P208"/>
  <c r="O208"/>
  <c r="Q207"/>
  <c r="P207"/>
  <c r="O207"/>
  <c r="Q206"/>
  <c r="P206"/>
  <c r="R206" s="1"/>
  <c r="O206"/>
  <c r="Q205"/>
  <c r="P205"/>
  <c r="O205"/>
  <c r="Q204"/>
  <c r="P204"/>
  <c r="O204"/>
  <c r="Q203"/>
  <c r="P203"/>
  <c r="R203" s="1"/>
  <c r="O203"/>
  <c r="Q202"/>
  <c r="P202"/>
  <c r="O202"/>
  <c r="Q201"/>
  <c r="P201"/>
  <c r="R201" s="1"/>
  <c r="O201"/>
  <c r="Q200"/>
  <c r="P200"/>
  <c r="R200" s="1"/>
  <c r="O200"/>
  <c r="Q199"/>
  <c r="P199"/>
  <c r="O199"/>
  <c r="Q198"/>
  <c r="P198"/>
  <c r="O198"/>
  <c r="Q197"/>
  <c r="P197"/>
  <c r="O197"/>
  <c r="I195"/>
  <c r="I194"/>
  <c r="R242" i="11" l="1"/>
  <c r="R277"/>
  <c r="R32"/>
  <c r="R172"/>
  <c r="R207"/>
  <c r="R78" i="9"/>
  <c r="Q190"/>
  <c r="R133"/>
  <c r="R135"/>
  <c r="R139"/>
  <c r="R141"/>
  <c r="R157"/>
  <c r="O145"/>
  <c r="R198"/>
  <c r="R202"/>
  <c r="R204"/>
  <c r="R208"/>
  <c r="R210"/>
  <c r="Q223"/>
  <c r="R165"/>
  <c r="R169"/>
  <c r="R171"/>
  <c r="R175"/>
  <c r="R177"/>
  <c r="R138"/>
  <c r="R142"/>
  <c r="R144"/>
  <c r="Q157"/>
  <c r="O157"/>
  <c r="P145"/>
  <c r="R145" s="1"/>
  <c r="P157"/>
  <c r="R164"/>
  <c r="R166"/>
  <c r="R172"/>
  <c r="R174"/>
  <c r="R176"/>
  <c r="O178"/>
  <c r="R190"/>
  <c r="O190"/>
  <c r="P178"/>
  <c r="R178" s="1"/>
  <c r="P190"/>
  <c r="R197"/>
  <c r="R199"/>
  <c r="R205"/>
  <c r="R207"/>
  <c r="R209"/>
  <c r="O211"/>
  <c r="Q211"/>
  <c r="R223"/>
  <c r="O223"/>
  <c r="P211"/>
  <c r="P223"/>
  <c r="C57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O41"/>
  <c r="P41"/>
  <c r="Q41"/>
  <c r="O42"/>
  <c r="P42"/>
  <c r="Q42"/>
  <c r="N256"/>
  <c r="M256"/>
  <c r="L256"/>
  <c r="K256"/>
  <c r="J256"/>
  <c r="I256"/>
  <c r="H256"/>
  <c r="G256"/>
  <c r="F256"/>
  <c r="E256"/>
  <c r="D256"/>
  <c r="C256"/>
  <c r="R255"/>
  <c r="Q255"/>
  <c r="P255"/>
  <c r="O255"/>
  <c r="R254"/>
  <c r="Q254"/>
  <c r="P254"/>
  <c r="O254"/>
  <c r="R253"/>
  <c r="Q253"/>
  <c r="P253"/>
  <c r="O253"/>
  <c r="R252"/>
  <c r="Q252"/>
  <c r="P252"/>
  <c r="O252"/>
  <c r="R251"/>
  <c r="Q251"/>
  <c r="P251"/>
  <c r="O251"/>
  <c r="R250"/>
  <c r="Q250"/>
  <c r="P250"/>
  <c r="O250"/>
  <c r="R249"/>
  <c r="Q249"/>
  <c r="P249"/>
  <c r="O249"/>
  <c r="R248"/>
  <c r="Q248"/>
  <c r="P248"/>
  <c r="O248"/>
  <c r="R247"/>
  <c r="Q247"/>
  <c r="P247"/>
  <c r="O247"/>
  <c r="N244"/>
  <c r="M244"/>
  <c r="L244"/>
  <c r="K244"/>
  <c r="J244"/>
  <c r="I244"/>
  <c r="H244"/>
  <c r="G244"/>
  <c r="F244"/>
  <c r="E244"/>
  <c r="D244"/>
  <c r="C244"/>
  <c r="Q243"/>
  <c r="P243"/>
  <c r="O243"/>
  <c r="Q242"/>
  <c r="P242"/>
  <c r="O242"/>
  <c r="Q241"/>
  <c r="P241"/>
  <c r="O241"/>
  <c r="Q240"/>
  <c r="P240"/>
  <c r="O240"/>
  <c r="Q239"/>
  <c r="P239"/>
  <c r="R239" s="1"/>
  <c r="O239"/>
  <c r="Q238"/>
  <c r="P238"/>
  <c r="R238" s="1"/>
  <c r="O238"/>
  <c r="Q237"/>
  <c r="P237"/>
  <c r="O237"/>
  <c r="Q236"/>
  <c r="P236"/>
  <c r="R236" s="1"/>
  <c r="O236"/>
  <c r="Q235"/>
  <c r="P235"/>
  <c r="R235" s="1"/>
  <c r="O235"/>
  <c r="Q234"/>
  <c r="P234"/>
  <c r="O234"/>
  <c r="Q233"/>
  <c r="P233"/>
  <c r="O233"/>
  <c r="Q232"/>
  <c r="P232"/>
  <c r="O232"/>
  <c r="Q231"/>
  <c r="P231"/>
  <c r="R231" s="1"/>
  <c r="O231"/>
  <c r="Q230"/>
  <c r="P230"/>
  <c r="O230"/>
  <c r="I228"/>
  <c r="D290"/>
  <c r="E290"/>
  <c r="F290"/>
  <c r="G290"/>
  <c r="H290"/>
  <c r="I290"/>
  <c r="J290"/>
  <c r="K290"/>
  <c r="O290" s="1"/>
  <c r="L290"/>
  <c r="M290"/>
  <c r="N290"/>
  <c r="C290"/>
  <c r="O281"/>
  <c r="P281"/>
  <c r="Q281"/>
  <c r="R281"/>
  <c r="O282"/>
  <c r="P282"/>
  <c r="Q282"/>
  <c r="R282"/>
  <c r="O283"/>
  <c r="P283"/>
  <c r="Q283"/>
  <c r="R283"/>
  <c r="O284"/>
  <c r="P284"/>
  <c r="Q284"/>
  <c r="R284"/>
  <c r="O285"/>
  <c r="P285"/>
  <c r="Q285"/>
  <c r="R285"/>
  <c r="O286"/>
  <c r="P286"/>
  <c r="Q286"/>
  <c r="R286"/>
  <c r="O287"/>
  <c r="P287"/>
  <c r="Q287"/>
  <c r="R287"/>
  <c r="O288"/>
  <c r="P288"/>
  <c r="Q288"/>
  <c r="R288"/>
  <c r="O289"/>
  <c r="P289"/>
  <c r="Q289"/>
  <c r="R289"/>
  <c r="R280"/>
  <c r="Q280"/>
  <c r="P280"/>
  <c r="O280"/>
  <c r="N277"/>
  <c r="M277"/>
  <c r="L277"/>
  <c r="K277"/>
  <c r="J277"/>
  <c r="I277"/>
  <c r="H277"/>
  <c r="G277"/>
  <c r="F277"/>
  <c r="E277"/>
  <c r="D277"/>
  <c r="C277"/>
  <c r="Q276"/>
  <c r="P276"/>
  <c r="O276"/>
  <c r="Q275"/>
  <c r="P275"/>
  <c r="O275"/>
  <c r="Q274"/>
  <c r="P274"/>
  <c r="O274"/>
  <c r="Q273"/>
  <c r="P273"/>
  <c r="O273"/>
  <c r="Q272"/>
  <c r="P272"/>
  <c r="O272"/>
  <c r="Q271"/>
  <c r="P271"/>
  <c r="O271"/>
  <c r="Q270"/>
  <c r="P270"/>
  <c r="O270"/>
  <c r="Q269"/>
  <c r="P269"/>
  <c r="R269" s="1"/>
  <c r="O269"/>
  <c r="Q268"/>
  <c r="P268"/>
  <c r="R268" s="1"/>
  <c r="O268"/>
  <c r="Q267"/>
  <c r="P267"/>
  <c r="R267" s="1"/>
  <c r="O267"/>
  <c r="Q266"/>
  <c r="P266"/>
  <c r="R266" s="1"/>
  <c r="O266"/>
  <c r="Q265"/>
  <c r="P265"/>
  <c r="O265"/>
  <c r="Q264"/>
  <c r="P264"/>
  <c r="R264" s="1"/>
  <c r="O264"/>
  <c r="Q263"/>
  <c r="P263"/>
  <c r="O263"/>
  <c r="I261"/>
  <c r="I260"/>
  <c r="N324"/>
  <c r="M324"/>
  <c r="L324"/>
  <c r="K324"/>
  <c r="J324"/>
  <c r="I324"/>
  <c r="H324"/>
  <c r="G324"/>
  <c r="F324"/>
  <c r="E324"/>
  <c r="D324"/>
  <c r="C324"/>
  <c r="R323"/>
  <c r="Q323"/>
  <c r="P323"/>
  <c r="O323"/>
  <c r="R322"/>
  <c r="Q322"/>
  <c r="P322"/>
  <c r="O322"/>
  <c r="R321"/>
  <c r="Q321"/>
  <c r="P321"/>
  <c r="O321"/>
  <c r="R320"/>
  <c r="Q320"/>
  <c r="P320"/>
  <c r="O320"/>
  <c r="R319"/>
  <c r="Q319"/>
  <c r="P319"/>
  <c r="O319"/>
  <c r="R318"/>
  <c r="Q318"/>
  <c r="P318"/>
  <c r="O318"/>
  <c r="R317"/>
  <c r="Q317"/>
  <c r="P317"/>
  <c r="O317"/>
  <c r="R316"/>
  <c r="Q316"/>
  <c r="P316"/>
  <c r="O316"/>
  <c r="R315"/>
  <c r="Q315"/>
  <c r="P315"/>
  <c r="O315"/>
  <c r="R314"/>
  <c r="Q314"/>
  <c r="P314"/>
  <c r="O314"/>
  <c r="N311"/>
  <c r="M311"/>
  <c r="L311"/>
  <c r="K311"/>
  <c r="J311"/>
  <c r="I311"/>
  <c r="H311"/>
  <c r="G311"/>
  <c r="F311"/>
  <c r="E311"/>
  <c r="D311"/>
  <c r="C311"/>
  <c r="Q310"/>
  <c r="P310"/>
  <c r="R310" s="1"/>
  <c r="O310"/>
  <c r="Q309"/>
  <c r="P309"/>
  <c r="O309"/>
  <c r="Q308"/>
  <c r="P308"/>
  <c r="R308" s="1"/>
  <c r="O308"/>
  <c r="Q307"/>
  <c r="P307"/>
  <c r="R307" s="1"/>
  <c r="O307"/>
  <c r="Q306"/>
  <c r="P306"/>
  <c r="O306"/>
  <c r="Q305"/>
  <c r="P305"/>
  <c r="O305"/>
  <c r="Q304"/>
  <c r="P304"/>
  <c r="O304"/>
  <c r="Q303"/>
  <c r="P303"/>
  <c r="R303" s="1"/>
  <c r="O303"/>
  <c r="Q302"/>
  <c r="P302"/>
  <c r="O302"/>
  <c r="Q301"/>
  <c r="P301"/>
  <c r="O301"/>
  <c r="Q300"/>
  <c r="P300"/>
  <c r="O300"/>
  <c r="Q299"/>
  <c r="P299"/>
  <c r="O299"/>
  <c r="Q298"/>
  <c r="P298"/>
  <c r="R298" s="1"/>
  <c r="O298"/>
  <c r="Q297"/>
  <c r="P297"/>
  <c r="O297"/>
  <c r="I295"/>
  <c r="I294"/>
  <c r="N357"/>
  <c r="M357"/>
  <c r="L357"/>
  <c r="K357"/>
  <c r="J357"/>
  <c r="I357"/>
  <c r="H357"/>
  <c r="G357"/>
  <c r="P357" s="1"/>
  <c r="F357"/>
  <c r="E357"/>
  <c r="D357"/>
  <c r="C357"/>
  <c r="R356"/>
  <c r="Q356"/>
  <c r="P356"/>
  <c r="O356"/>
  <c r="R355"/>
  <c r="Q355"/>
  <c r="P355"/>
  <c r="O355"/>
  <c r="R354"/>
  <c r="Q354"/>
  <c r="P354"/>
  <c r="O354"/>
  <c r="R353"/>
  <c r="Q353"/>
  <c r="P353"/>
  <c r="O353"/>
  <c r="R352"/>
  <c r="Q352"/>
  <c r="P352"/>
  <c r="O352"/>
  <c r="R351"/>
  <c r="Q351"/>
  <c r="P351"/>
  <c r="O351"/>
  <c r="R350"/>
  <c r="Q350"/>
  <c r="P350"/>
  <c r="O350"/>
  <c r="R349"/>
  <c r="Q349"/>
  <c r="P349"/>
  <c r="O349"/>
  <c r="R348"/>
  <c r="Q348"/>
  <c r="P348"/>
  <c r="O348"/>
  <c r="N345"/>
  <c r="M345"/>
  <c r="L345"/>
  <c r="K345"/>
  <c r="J345"/>
  <c r="I345"/>
  <c r="H345"/>
  <c r="G345"/>
  <c r="F345"/>
  <c r="E345"/>
  <c r="D345"/>
  <c r="C345"/>
  <c r="Q344"/>
  <c r="P344"/>
  <c r="O344"/>
  <c r="Q343"/>
  <c r="P343"/>
  <c r="O343"/>
  <c r="Q342"/>
  <c r="P342"/>
  <c r="O342"/>
  <c r="Q341"/>
  <c r="P341"/>
  <c r="O341"/>
  <c r="Q340"/>
  <c r="P340"/>
  <c r="R340" s="1"/>
  <c r="O340"/>
  <c r="Q339"/>
  <c r="P339"/>
  <c r="O339"/>
  <c r="Q338"/>
  <c r="P338"/>
  <c r="O338"/>
  <c r="Q337"/>
  <c r="P337"/>
  <c r="O337"/>
  <c r="Q336"/>
  <c r="P336"/>
  <c r="O336"/>
  <c r="Q335"/>
  <c r="P335"/>
  <c r="O335"/>
  <c r="Q334"/>
  <c r="P334"/>
  <c r="O334"/>
  <c r="Q333"/>
  <c r="P333"/>
  <c r="O333"/>
  <c r="Q332"/>
  <c r="P332"/>
  <c r="O332"/>
  <c r="Q331"/>
  <c r="P331"/>
  <c r="R331" s="1"/>
  <c r="O331"/>
  <c r="I329"/>
  <c r="I328"/>
  <c r="N390"/>
  <c r="M390"/>
  <c r="L390"/>
  <c r="K390"/>
  <c r="J390"/>
  <c r="I390"/>
  <c r="H390"/>
  <c r="G390"/>
  <c r="F390"/>
  <c r="E390"/>
  <c r="D390"/>
  <c r="C390"/>
  <c r="R389"/>
  <c r="Q389"/>
  <c r="P389"/>
  <c r="O389"/>
  <c r="R388"/>
  <c r="Q388"/>
  <c r="P388"/>
  <c r="O388"/>
  <c r="R387"/>
  <c r="Q387"/>
  <c r="P387"/>
  <c r="O387"/>
  <c r="R386"/>
  <c r="Q386"/>
  <c r="P386"/>
  <c r="O386"/>
  <c r="R385"/>
  <c r="Q385"/>
  <c r="P385"/>
  <c r="O385"/>
  <c r="R384"/>
  <c r="Q384"/>
  <c r="P384"/>
  <c r="O384"/>
  <c r="R383"/>
  <c r="Q383"/>
  <c r="P383"/>
  <c r="O383"/>
  <c r="R382"/>
  <c r="Q382"/>
  <c r="P382"/>
  <c r="O382"/>
  <c r="R381"/>
  <c r="Q381"/>
  <c r="P381"/>
  <c r="O381"/>
  <c r="N378"/>
  <c r="M378"/>
  <c r="L378"/>
  <c r="K378"/>
  <c r="J378"/>
  <c r="I378"/>
  <c r="H378"/>
  <c r="G378"/>
  <c r="F378"/>
  <c r="E378"/>
  <c r="D378"/>
  <c r="Q378" s="1"/>
  <c r="C378"/>
  <c r="Q377"/>
  <c r="P377"/>
  <c r="O377"/>
  <c r="Q376"/>
  <c r="P376"/>
  <c r="O376"/>
  <c r="Q375"/>
  <c r="P375"/>
  <c r="O375"/>
  <c r="Q374"/>
  <c r="P374"/>
  <c r="O374"/>
  <c r="Q373"/>
  <c r="P373"/>
  <c r="R373" s="1"/>
  <c r="O373"/>
  <c r="Q372"/>
  <c r="P372"/>
  <c r="R372" s="1"/>
  <c r="O372"/>
  <c r="Q371"/>
  <c r="P371"/>
  <c r="O371"/>
  <c r="Q370"/>
  <c r="P370"/>
  <c r="O370"/>
  <c r="Q369"/>
  <c r="P369"/>
  <c r="R369" s="1"/>
  <c r="O369"/>
  <c r="Q368"/>
  <c r="P368"/>
  <c r="R368" s="1"/>
  <c r="O368"/>
  <c r="Q367"/>
  <c r="P367"/>
  <c r="O367"/>
  <c r="Q366"/>
  <c r="P366"/>
  <c r="O366"/>
  <c r="Q365"/>
  <c r="P365"/>
  <c r="O365"/>
  <c r="Q364"/>
  <c r="P364"/>
  <c r="O364"/>
  <c r="I362"/>
  <c r="I361"/>
  <c r="N423"/>
  <c r="M423"/>
  <c r="L423"/>
  <c r="K423"/>
  <c r="J423"/>
  <c r="I423"/>
  <c r="H423"/>
  <c r="G423"/>
  <c r="F423"/>
  <c r="E423"/>
  <c r="D423"/>
  <c r="C423"/>
  <c r="R422"/>
  <c r="Q422"/>
  <c r="P422"/>
  <c r="O422"/>
  <c r="R421"/>
  <c r="Q421"/>
  <c r="P421"/>
  <c r="O421"/>
  <c r="R420"/>
  <c r="Q420"/>
  <c r="P420"/>
  <c r="O420"/>
  <c r="R419"/>
  <c r="Q419"/>
  <c r="P419"/>
  <c r="O419"/>
  <c r="R418"/>
  <c r="Q418"/>
  <c r="P418"/>
  <c r="O418"/>
  <c r="R417"/>
  <c r="Q417"/>
  <c r="P417"/>
  <c r="O417"/>
  <c r="R416"/>
  <c r="Q416"/>
  <c r="P416"/>
  <c r="O416"/>
  <c r="R415"/>
  <c r="Q415"/>
  <c r="P415"/>
  <c r="O415"/>
  <c r="R414"/>
  <c r="Q414"/>
  <c r="P414"/>
  <c r="O414"/>
  <c r="N411"/>
  <c r="M411"/>
  <c r="L411"/>
  <c r="K411"/>
  <c r="J411"/>
  <c r="I411"/>
  <c r="H411"/>
  <c r="G411"/>
  <c r="F411"/>
  <c r="E411"/>
  <c r="D411"/>
  <c r="C411"/>
  <c r="Q410"/>
  <c r="P410"/>
  <c r="O410"/>
  <c r="Q409"/>
  <c r="P409"/>
  <c r="O409"/>
  <c r="Q408"/>
  <c r="P408"/>
  <c r="O408"/>
  <c r="Q407"/>
  <c r="P407"/>
  <c r="O407"/>
  <c r="Q406"/>
  <c r="P406"/>
  <c r="R406" s="1"/>
  <c r="O406"/>
  <c r="Q405"/>
  <c r="P405"/>
  <c r="R405" s="1"/>
  <c r="O405"/>
  <c r="Q404"/>
  <c r="P404"/>
  <c r="O404"/>
  <c r="Q403"/>
  <c r="P403"/>
  <c r="R403" s="1"/>
  <c r="O403"/>
  <c r="Q402"/>
  <c r="P402"/>
  <c r="O402"/>
  <c r="Q401"/>
  <c r="P401"/>
  <c r="R401" s="1"/>
  <c r="O401"/>
  <c r="Q400"/>
  <c r="P400"/>
  <c r="O400"/>
  <c r="Q399"/>
  <c r="P399"/>
  <c r="O399"/>
  <c r="Q398"/>
  <c r="P398"/>
  <c r="O398"/>
  <c r="Q397"/>
  <c r="P397"/>
  <c r="O397"/>
  <c r="I395"/>
  <c r="I394"/>
  <c r="N456"/>
  <c r="M456"/>
  <c r="L456"/>
  <c r="K456"/>
  <c r="J456"/>
  <c r="I456"/>
  <c r="H456"/>
  <c r="G456"/>
  <c r="F456"/>
  <c r="E456"/>
  <c r="D456"/>
  <c r="C456"/>
  <c r="R455"/>
  <c r="Q455"/>
  <c r="P455"/>
  <c r="O455"/>
  <c r="R454"/>
  <c r="Q454"/>
  <c r="P454"/>
  <c r="O454"/>
  <c r="R453"/>
  <c r="Q453"/>
  <c r="P453"/>
  <c r="O453"/>
  <c r="R452"/>
  <c r="Q452"/>
  <c r="P452"/>
  <c r="O452"/>
  <c r="R451"/>
  <c r="Q451"/>
  <c r="P451"/>
  <c r="O451"/>
  <c r="R450"/>
  <c r="Q450"/>
  <c r="P450"/>
  <c r="O450"/>
  <c r="R449"/>
  <c r="Q449"/>
  <c r="P449"/>
  <c r="O449"/>
  <c r="R448"/>
  <c r="Q448"/>
  <c r="P448"/>
  <c r="O448"/>
  <c r="R447"/>
  <c r="Q447"/>
  <c r="P447"/>
  <c r="O447"/>
  <c r="N444"/>
  <c r="M444"/>
  <c r="L444"/>
  <c r="K444"/>
  <c r="J444"/>
  <c r="I444"/>
  <c r="H444"/>
  <c r="G444"/>
  <c r="F444"/>
  <c r="E444"/>
  <c r="D444"/>
  <c r="C444"/>
  <c r="Q443"/>
  <c r="P443"/>
  <c r="O443"/>
  <c r="Q442"/>
  <c r="P442"/>
  <c r="R442" s="1"/>
  <c r="O442"/>
  <c r="Q441"/>
  <c r="P441"/>
  <c r="O441"/>
  <c r="Q440"/>
  <c r="P440"/>
  <c r="O440"/>
  <c r="Q439"/>
  <c r="P439"/>
  <c r="R439" s="1"/>
  <c r="O439"/>
  <c r="Q438"/>
  <c r="P438"/>
  <c r="R438" s="1"/>
  <c r="O438"/>
  <c r="Q437"/>
  <c r="P437"/>
  <c r="O437"/>
  <c r="Q436"/>
  <c r="P436"/>
  <c r="R436" s="1"/>
  <c r="O436"/>
  <c r="Q435"/>
  <c r="P435"/>
  <c r="R435" s="1"/>
  <c r="O435"/>
  <c r="Q434"/>
  <c r="P434"/>
  <c r="O434"/>
  <c r="Q433"/>
  <c r="P433"/>
  <c r="O433"/>
  <c r="Q432"/>
  <c r="P432"/>
  <c r="O432"/>
  <c r="Q431"/>
  <c r="P431"/>
  <c r="O431"/>
  <c r="Q430"/>
  <c r="P430"/>
  <c r="O430"/>
  <c r="I428"/>
  <c r="I427"/>
  <c r="N720"/>
  <c r="M720"/>
  <c r="L720"/>
  <c r="K720"/>
  <c r="J720"/>
  <c r="I720"/>
  <c r="H720"/>
  <c r="G720"/>
  <c r="F720"/>
  <c r="E720"/>
  <c r="D720"/>
  <c r="C720"/>
  <c r="R719"/>
  <c r="Q719"/>
  <c r="P719"/>
  <c r="O719"/>
  <c r="R718"/>
  <c r="Q718"/>
  <c r="P718"/>
  <c r="O718"/>
  <c r="R717"/>
  <c r="Q717"/>
  <c r="P717"/>
  <c r="O717"/>
  <c r="R716"/>
  <c r="Q716"/>
  <c r="P716"/>
  <c r="O716"/>
  <c r="R715"/>
  <c r="Q715"/>
  <c r="P715"/>
  <c r="O715"/>
  <c r="R714"/>
  <c r="Q714"/>
  <c r="P714"/>
  <c r="O714"/>
  <c r="R713"/>
  <c r="Q713"/>
  <c r="P713"/>
  <c r="O713"/>
  <c r="R712"/>
  <c r="Q712"/>
  <c r="P712"/>
  <c r="O712"/>
  <c r="R711"/>
  <c r="Q711"/>
  <c r="P711"/>
  <c r="O711"/>
  <c r="N708"/>
  <c r="M708"/>
  <c r="L708"/>
  <c r="K708"/>
  <c r="J708"/>
  <c r="I708"/>
  <c r="H708"/>
  <c r="G708"/>
  <c r="F708"/>
  <c r="E708"/>
  <c r="D708"/>
  <c r="C708"/>
  <c r="Q707"/>
  <c r="P707"/>
  <c r="O707"/>
  <c r="Q706"/>
  <c r="P706"/>
  <c r="O706"/>
  <c r="Q705"/>
  <c r="P705"/>
  <c r="O705"/>
  <c r="Q704"/>
  <c r="P704"/>
  <c r="O704"/>
  <c r="Q703"/>
  <c r="P703"/>
  <c r="R703" s="1"/>
  <c r="O703"/>
  <c r="Q702"/>
  <c r="P702"/>
  <c r="O702"/>
  <c r="Q701"/>
  <c r="P701"/>
  <c r="O701"/>
  <c r="Q700"/>
  <c r="P700"/>
  <c r="R700" s="1"/>
  <c r="O700"/>
  <c r="Q699"/>
  <c r="P699"/>
  <c r="O699"/>
  <c r="Q698"/>
  <c r="P698"/>
  <c r="O698"/>
  <c r="Q697"/>
  <c r="P697"/>
  <c r="O697"/>
  <c r="Q696"/>
  <c r="P696"/>
  <c r="O696"/>
  <c r="Q695"/>
  <c r="P695"/>
  <c r="O695"/>
  <c r="Q694"/>
  <c r="P694"/>
  <c r="O694"/>
  <c r="I692"/>
  <c r="I691"/>
  <c r="N687"/>
  <c r="M687"/>
  <c r="L687"/>
  <c r="K687"/>
  <c r="J687"/>
  <c r="I687"/>
  <c r="H687"/>
  <c r="G687"/>
  <c r="P687" s="1"/>
  <c r="F687"/>
  <c r="E687"/>
  <c r="D687"/>
  <c r="C687"/>
  <c r="R686"/>
  <c r="Q686"/>
  <c r="P686"/>
  <c r="O686"/>
  <c r="R685"/>
  <c r="Q685"/>
  <c r="P685"/>
  <c r="O685"/>
  <c r="R684"/>
  <c r="Q684"/>
  <c r="P684"/>
  <c r="O684"/>
  <c r="R683"/>
  <c r="Q683"/>
  <c r="P683"/>
  <c r="O683"/>
  <c r="R682"/>
  <c r="Q682"/>
  <c r="P682"/>
  <c r="O682"/>
  <c r="R681"/>
  <c r="Q681"/>
  <c r="P681"/>
  <c r="O681"/>
  <c r="R680"/>
  <c r="Q680"/>
  <c r="P680"/>
  <c r="O680"/>
  <c r="R679"/>
  <c r="Q679"/>
  <c r="P679"/>
  <c r="O679"/>
  <c r="R678"/>
  <c r="Q678"/>
  <c r="P678"/>
  <c r="O678"/>
  <c r="N675"/>
  <c r="M675"/>
  <c r="L675"/>
  <c r="K675"/>
  <c r="J675"/>
  <c r="I675"/>
  <c r="H675"/>
  <c r="G675"/>
  <c r="F675"/>
  <c r="E675"/>
  <c r="D675"/>
  <c r="C675"/>
  <c r="Q674"/>
  <c r="P674"/>
  <c r="O674"/>
  <c r="Q673"/>
  <c r="P673"/>
  <c r="O673"/>
  <c r="Q672"/>
  <c r="P672"/>
  <c r="O672"/>
  <c r="Q671"/>
  <c r="P671"/>
  <c r="O671"/>
  <c r="Q670"/>
  <c r="P670"/>
  <c r="R670" s="1"/>
  <c r="O670"/>
  <c r="Q669"/>
  <c r="P669"/>
  <c r="O669"/>
  <c r="Q668"/>
  <c r="P668"/>
  <c r="O668"/>
  <c r="Q667"/>
  <c r="P667"/>
  <c r="R667" s="1"/>
  <c r="O667"/>
  <c r="Q666"/>
  <c r="P666"/>
  <c r="O666"/>
  <c r="Q665"/>
  <c r="P665"/>
  <c r="O665"/>
  <c r="Q664"/>
  <c r="P664"/>
  <c r="O664"/>
  <c r="Q663"/>
  <c r="P663"/>
  <c r="O663"/>
  <c r="Q662"/>
  <c r="P662"/>
  <c r="O662"/>
  <c r="Q661"/>
  <c r="P661"/>
  <c r="O661"/>
  <c r="I659"/>
  <c r="I658"/>
  <c r="N654"/>
  <c r="M654"/>
  <c r="L654"/>
  <c r="K654"/>
  <c r="J654"/>
  <c r="I654"/>
  <c r="H654"/>
  <c r="G654"/>
  <c r="P654" s="1"/>
  <c r="F654"/>
  <c r="E654"/>
  <c r="D654"/>
  <c r="C654"/>
  <c r="R653"/>
  <c r="Q653"/>
  <c r="P653"/>
  <c r="O653"/>
  <c r="R652"/>
  <c r="Q652"/>
  <c r="P652"/>
  <c r="O652"/>
  <c r="R651"/>
  <c r="Q651"/>
  <c r="P651"/>
  <c r="O651"/>
  <c r="R650"/>
  <c r="Q650"/>
  <c r="P650"/>
  <c r="O650"/>
  <c r="R649"/>
  <c r="Q649"/>
  <c r="P649"/>
  <c r="O649"/>
  <c r="R648"/>
  <c r="Q648"/>
  <c r="P648"/>
  <c r="O648"/>
  <c r="R647"/>
  <c r="Q647"/>
  <c r="P647"/>
  <c r="O647"/>
  <c r="R646"/>
  <c r="Q646"/>
  <c r="P646"/>
  <c r="O646"/>
  <c r="R645"/>
  <c r="Q645"/>
  <c r="P645"/>
  <c r="O645"/>
  <c r="N642"/>
  <c r="M642"/>
  <c r="L642"/>
  <c r="K642"/>
  <c r="J642"/>
  <c r="I642"/>
  <c r="H642"/>
  <c r="G642"/>
  <c r="F642"/>
  <c r="E642"/>
  <c r="D642"/>
  <c r="C642"/>
  <c r="Q641"/>
  <c r="P641"/>
  <c r="O641"/>
  <c r="Q640"/>
  <c r="P640"/>
  <c r="O640"/>
  <c r="Q639"/>
  <c r="P639"/>
  <c r="O639"/>
  <c r="Q638"/>
  <c r="P638"/>
  <c r="R638" s="1"/>
  <c r="O638"/>
  <c r="Q637"/>
  <c r="P637"/>
  <c r="R637" s="1"/>
  <c r="O637"/>
  <c r="Q636"/>
  <c r="P636"/>
  <c r="O636"/>
  <c r="Q635"/>
  <c r="P635"/>
  <c r="O635"/>
  <c r="Q634"/>
  <c r="P634"/>
  <c r="R634" s="1"/>
  <c r="O634"/>
  <c r="Q633"/>
  <c r="P633"/>
  <c r="R633" s="1"/>
  <c r="O633"/>
  <c r="Q632"/>
  <c r="P632"/>
  <c r="O632"/>
  <c r="Q631"/>
  <c r="P631"/>
  <c r="O631"/>
  <c r="Q630"/>
  <c r="P630"/>
  <c r="O630"/>
  <c r="Q629"/>
  <c r="P629"/>
  <c r="O629"/>
  <c r="Q628"/>
  <c r="P628"/>
  <c r="R628" s="1"/>
  <c r="O628"/>
  <c r="I626"/>
  <c r="I625"/>
  <c r="N621"/>
  <c r="M621"/>
  <c r="L621"/>
  <c r="K621"/>
  <c r="J621"/>
  <c r="I621"/>
  <c r="H621"/>
  <c r="G621"/>
  <c r="P621" s="1"/>
  <c r="F621"/>
  <c r="E621"/>
  <c r="D621"/>
  <c r="C621"/>
  <c r="R620"/>
  <c r="Q620"/>
  <c r="P620"/>
  <c r="O620"/>
  <c r="R619"/>
  <c r="Q619"/>
  <c r="P619"/>
  <c r="O619"/>
  <c r="R618"/>
  <c r="Q618"/>
  <c r="P618"/>
  <c r="O618"/>
  <c r="R617"/>
  <c r="Q617"/>
  <c r="P617"/>
  <c r="O617"/>
  <c r="R616"/>
  <c r="Q616"/>
  <c r="P616"/>
  <c r="O616"/>
  <c r="R615"/>
  <c r="Q615"/>
  <c r="P615"/>
  <c r="O615"/>
  <c r="R614"/>
  <c r="Q614"/>
  <c r="P614"/>
  <c r="O614"/>
  <c r="R613"/>
  <c r="Q613"/>
  <c r="P613"/>
  <c r="O613"/>
  <c r="R612"/>
  <c r="Q612"/>
  <c r="P612"/>
  <c r="O612"/>
  <c r="N609"/>
  <c r="M609"/>
  <c r="L609"/>
  <c r="K609"/>
  <c r="J609"/>
  <c r="I609"/>
  <c r="H609"/>
  <c r="G609"/>
  <c r="F609"/>
  <c r="E609"/>
  <c r="D609"/>
  <c r="C609"/>
  <c r="Q608"/>
  <c r="P608"/>
  <c r="O608"/>
  <c r="Q607"/>
  <c r="P607"/>
  <c r="R607" s="1"/>
  <c r="O607"/>
  <c r="Q606"/>
  <c r="P606"/>
  <c r="O606"/>
  <c r="Q605"/>
  <c r="P605"/>
  <c r="O605"/>
  <c r="Q604"/>
  <c r="P604"/>
  <c r="R604" s="1"/>
  <c r="O604"/>
  <c r="Q603"/>
  <c r="P603"/>
  <c r="O603"/>
  <c r="Q602"/>
  <c r="P602"/>
  <c r="O602"/>
  <c r="Q601"/>
  <c r="P601"/>
  <c r="R601" s="1"/>
  <c r="O601"/>
  <c r="Q600"/>
  <c r="P600"/>
  <c r="O600"/>
  <c r="Q599"/>
  <c r="P599"/>
  <c r="O599"/>
  <c r="Q598"/>
  <c r="P598"/>
  <c r="O598"/>
  <c r="Q597"/>
  <c r="P597"/>
  <c r="O597"/>
  <c r="Q596"/>
  <c r="P596"/>
  <c r="R596" s="1"/>
  <c r="O596"/>
  <c r="Q595"/>
  <c r="P595"/>
  <c r="O595"/>
  <c r="I593"/>
  <c r="I592"/>
  <c r="N588"/>
  <c r="M588"/>
  <c r="L588"/>
  <c r="K588"/>
  <c r="J588"/>
  <c r="I588"/>
  <c r="H588"/>
  <c r="G588"/>
  <c r="P588" s="1"/>
  <c r="F588"/>
  <c r="E588"/>
  <c r="D588"/>
  <c r="C588"/>
  <c r="R587"/>
  <c r="Q587"/>
  <c r="P587"/>
  <c r="O587"/>
  <c r="R586"/>
  <c r="Q586"/>
  <c r="P586"/>
  <c r="O586"/>
  <c r="R585"/>
  <c r="Q585"/>
  <c r="P585"/>
  <c r="O585"/>
  <c r="R584"/>
  <c r="Q584"/>
  <c r="P584"/>
  <c r="O584"/>
  <c r="R583"/>
  <c r="Q583"/>
  <c r="P583"/>
  <c r="O583"/>
  <c r="R582"/>
  <c r="Q582"/>
  <c r="P582"/>
  <c r="O582"/>
  <c r="R581"/>
  <c r="Q581"/>
  <c r="P581"/>
  <c r="O581"/>
  <c r="R580"/>
  <c r="Q580"/>
  <c r="P580"/>
  <c r="O580"/>
  <c r="R579"/>
  <c r="Q579"/>
  <c r="P579"/>
  <c r="O579"/>
  <c r="N576"/>
  <c r="M576"/>
  <c r="L576"/>
  <c r="K576"/>
  <c r="J576"/>
  <c r="I576"/>
  <c r="H576"/>
  <c r="G576"/>
  <c r="F576"/>
  <c r="E576"/>
  <c r="D576"/>
  <c r="C576"/>
  <c r="Q575"/>
  <c r="P575"/>
  <c r="O575"/>
  <c r="Q574"/>
  <c r="P574"/>
  <c r="O574"/>
  <c r="Q573"/>
  <c r="P573"/>
  <c r="O573"/>
  <c r="Q572"/>
  <c r="P572"/>
  <c r="O572"/>
  <c r="Q571"/>
  <c r="P571"/>
  <c r="R571" s="1"/>
  <c r="O571"/>
  <c r="Q570"/>
  <c r="P570"/>
  <c r="O570"/>
  <c r="Q569"/>
  <c r="P569"/>
  <c r="O569"/>
  <c r="Q568"/>
  <c r="P568"/>
  <c r="R568" s="1"/>
  <c r="O568"/>
  <c r="Q567"/>
  <c r="P567"/>
  <c r="R567" s="1"/>
  <c r="O567"/>
  <c r="Q566"/>
  <c r="P566"/>
  <c r="O566"/>
  <c r="Q565"/>
  <c r="P565"/>
  <c r="O565"/>
  <c r="Q564"/>
  <c r="P564"/>
  <c r="R564" s="1"/>
  <c r="O564"/>
  <c r="Q563"/>
  <c r="P563"/>
  <c r="R563" s="1"/>
  <c r="O563"/>
  <c r="Q562"/>
  <c r="P562"/>
  <c r="O562"/>
  <c r="I560"/>
  <c r="I559"/>
  <c r="N555"/>
  <c r="M555"/>
  <c r="L555"/>
  <c r="K555"/>
  <c r="J555"/>
  <c r="I555"/>
  <c r="H555"/>
  <c r="G555"/>
  <c r="P555" s="1"/>
  <c r="F555"/>
  <c r="E555"/>
  <c r="D555"/>
  <c r="C555"/>
  <c r="R554"/>
  <c r="Q554"/>
  <c r="P554"/>
  <c r="O554"/>
  <c r="R553"/>
  <c r="Q553"/>
  <c r="P553"/>
  <c r="O553"/>
  <c r="R552"/>
  <c r="Q552"/>
  <c r="P552"/>
  <c r="O552"/>
  <c r="R551"/>
  <c r="Q551"/>
  <c r="P551"/>
  <c r="O551"/>
  <c r="R550"/>
  <c r="Q550"/>
  <c r="P550"/>
  <c r="O550"/>
  <c r="R549"/>
  <c r="Q549"/>
  <c r="P549"/>
  <c r="O549"/>
  <c r="R548"/>
  <c r="Q548"/>
  <c r="P548"/>
  <c r="O548"/>
  <c r="R547"/>
  <c r="Q547"/>
  <c r="P547"/>
  <c r="O547"/>
  <c r="R546"/>
  <c r="Q546"/>
  <c r="P546"/>
  <c r="O546"/>
  <c r="N543"/>
  <c r="M543"/>
  <c r="L543"/>
  <c r="K543"/>
  <c r="J543"/>
  <c r="I543"/>
  <c r="H543"/>
  <c r="G543"/>
  <c r="F543"/>
  <c r="E543"/>
  <c r="D543"/>
  <c r="C543"/>
  <c r="Q542"/>
  <c r="P542"/>
  <c r="O542"/>
  <c r="Q541"/>
  <c r="P541"/>
  <c r="O541"/>
  <c r="Q540"/>
  <c r="P540"/>
  <c r="O540"/>
  <c r="Q539"/>
  <c r="P539"/>
  <c r="O539"/>
  <c r="Q538"/>
  <c r="P538"/>
  <c r="R538" s="1"/>
  <c r="O538"/>
  <c r="Q537"/>
  <c r="P537"/>
  <c r="O537"/>
  <c r="Q536"/>
  <c r="P536"/>
  <c r="O536"/>
  <c r="Q535"/>
  <c r="P535"/>
  <c r="R535" s="1"/>
  <c r="O535"/>
  <c r="Q534"/>
  <c r="P534"/>
  <c r="O534"/>
  <c r="Q533"/>
  <c r="P533"/>
  <c r="O533"/>
  <c r="Q532"/>
  <c r="P532"/>
  <c r="O532"/>
  <c r="Q531"/>
  <c r="P531"/>
  <c r="O531"/>
  <c r="Q530"/>
  <c r="P530"/>
  <c r="O530"/>
  <c r="Q529"/>
  <c r="P529"/>
  <c r="O529"/>
  <c r="I527"/>
  <c r="I526"/>
  <c r="N522"/>
  <c r="M522"/>
  <c r="L522"/>
  <c r="K522"/>
  <c r="J522"/>
  <c r="I522"/>
  <c r="H522"/>
  <c r="G522"/>
  <c r="P522" s="1"/>
  <c r="F522"/>
  <c r="E522"/>
  <c r="D522"/>
  <c r="C522"/>
  <c r="R521"/>
  <c r="Q521"/>
  <c r="P521"/>
  <c r="O521"/>
  <c r="R520"/>
  <c r="Q520"/>
  <c r="P520"/>
  <c r="O520"/>
  <c r="R519"/>
  <c r="Q519"/>
  <c r="P519"/>
  <c r="O519"/>
  <c r="R518"/>
  <c r="Q518"/>
  <c r="P518"/>
  <c r="O518"/>
  <c r="R517"/>
  <c r="Q517"/>
  <c r="P517"/>
  <c r="O517"/>
  <c r="R516"/>
  <c r="Q516"/>
  <c r="P516"/>
  <c r="O516"/>
  <c r="R515"/>
  <c r="Q515"/>
  <c r="P515"/>
  <c r="O515"/>
  <c r="R514"/>
  <c r="Q514"/>
  <c r="P514"/>
  <c r="O514"/>
  <c r="R513"/>
  <c r="Q513"/>
  <c r="P513"/>
  <c r="O513"/>
  <c r="N510"/>
  <c r="M510"/>
  <c r="L510"/>
  <c r="K510"/>
  <c r="J510"/>
  <c r="I510"/>
  <c r="H510"/>
  <c r="G510"/>
  <c r="F510"/>
  <c r="E510"/>
  <c r="D510"/>
  <c r="C510"/>
  <c r="Q509"/>
  <c r="P509"/>
  <c r="O509"/>
  <c r="Q508"/>
  <c r="P508"/>
  <c r="R508" s="1"/>
  <c r="O508"/>
  <c r="Q507"/>
  <c r="P507"/>
  <c r="O507"/>
  <c r="Q506"/>
  <c r="P506"/>
  <c r="O506"/>
  <c r="Q505"/>
  <c r="P505"/>
  <c r="R505" s="1"/>
  <c r="O505"/>
  <c r="Q504"/>
  <c r="P504"/>
  <c r="O504"/>
  <c r="Q503"/>
  <c r="P503"/>
  <c r="O503"/>
  <c r="Q502"/>
  <c r="P502"/>
  <c r="R502" s="1"/>
  <c r="O502"/>
  <c r="Q501"/>
  <c r="P501"/>
  <c r="O501"/>
  <c r="Q500"/>
  <c r="P500"/>
  <c r="O500"/>
  <c r="Q499"/>
  <c r="P499"/>
  <c r="O499"/>
  <c r="Q498"/>
  <c r="P498"/>
  <c r="O498"/>
  <c r="Q497"/>
  <c r="P497"/>
  <c r="O497"/>
  <c r="Q496"/>
  <c r="P496"/>
  <c r="O496"/>
  <c r="I494"/>
  <c r="I493"/>
  <c r="N489"/>
  <c r="M489"/>
  <c r="L489"/>
  <c r="K489"/>
  <c r="J489"/>
  <c r="I489"/>
  <c r="H489"/>
  <c r="G489"/>
  <c r="F489"/>
  <c r="E489"/>
  <c r="D489"/>
  <c r="C489"/>
  <c r="R488"/>
  <c r="Q488"/>
  <c r="P488"/>
  <c r="O488"/>
  <c r="R487"/>
  <c r="Q487"/>
  <c r="P487"/>
  <c r="O487"/>
  <c r="R486"/>
  <c r="Q486"/>
  <c r="P486"/>
  <c r="O486"/>
  <c r="R485"/>
  <c r="Q485"/>
  <c r="P485"/>
  <c r="O485"/>
  <c r="R484"/>
  <c r="Q484"/>
  <c r="P484"/>
  <c r="O484"/>
  <c r="R483"/>
  <c r="Q483"/>
  <c r="P483"/>
  <c r="O483"/>
  <c r="R482"/>
  <c r="Q482"/>
  <c r="P482"/>
  <c r="O482"/>
  <c r="R481"/>
  <c r="Q481"/>
  <c r="P481"/>
  <c r="O481"/>
  <c r="R480"/>
  <c r="Q480"/>
  <c r="P480"/>
  <c r="O480"/>
  <c r="N477"/>
  <c r="M477"/>
  <c r="L477"/>
  <c r="K477"/>
  <c r="J477"/>
  <c r="I477"/>
  <c r="H477"/>
  <c r="G477"/>
  <c r="F477"/>
  <c r="E477"/>
  <c r="D477"/>
  <c r="C477"/>
  <c r="Q476"/>
  <c r="P476"/>
  <c r="O476"/>
  <c r="Q475"/>
  <c r="P475"/>
  <c r="O475"/>
  <c r="Q474"/>
  <c r="P474"/>
  <c r="O474"/>
  <c r="Q473"/>
  <c r="P473"/>
  <c r="R473" s="1"/>
  <c r="O473"/>
  <c r="Q472"/>
  <c r="P472"/>
  <c r="R472" s="1"/>
  <c r="O472"/>
  <c r="Q471"/>
  <c r="P471"/>
  <c r="O471"/>
  <c r="Q470"/>
  <c r="P470"/>
  <c r="O470"/>
  <c r="Q469"/>
  <c r="P469"/>
  <c r="R469" s="1"/>
  <c r="O469"/>
  <c r="Q468"/>
  <c r="P468"/>
  <c r="O468"/>
  <c r="Q467"/>
  <c r="P467"/>
  <c r="O467"/>
  <c r="Q466"/>
  <c r="P466"/>
  <c r="O466"/>
  <c r="Q465"/>
  <c r="P465"/>
  <c r="R465" s="1"/>
  <c r="O465"/>
  <c r="Q464"/>
  <c r="P464"/>
  <c r="O464"/>
  <c r="Q463"/>
  <c r="P463"/>
  <c r="O463"/>
  <c r="I461"/>
  <c r="I460"/>
  <c r="R46"/>
  <c r="Q46"/>
  <c r="P46"/>
  <c r="O46"/>
  <c r="N43"/>
  <c r="M43"/>
  <c r="L43"/>
  <c r="K43"/>
  <c r="J43"/>
  <c r="I43"/>
  <c r="H43"/>
  <c r="G43"/>
  <c r="F43"/>
  <c r="E43"/>
  <c r="D43"/>
  <c r="C43"/>
  <c r="Q29"/>
  <c r="P29"/>
  <c r="O29"/>
  <c r="R78" i="8"/>
  <c r="Q78"/>
  <c r="P78"/>
  <c r="O78"/>
  <c r="Q290" i="9" l="1"/>
  <c r="R35"/>
  <c r="R38"/>
  <c r="R33"/>
  <c r="R290"/>
  <c r="R41"/>
  <c r="R34"/>
  <c r="R32"/>
  <c r="R211"/>
  <c r="R37"/>
  <c r="R31"/>
  <c r="P290"/>
  <c r="R30"/>
  <c r="R36"/>
  <c r="P489"/>
  <c r="R475"/>
  <c r="R399"/>
  <c r="R407"/>
  <c r="R409"/>
  <c r="R397"/>
  <c r="R300"/>
  <c r="R302"/>
  <c r="R304"/>
  <c r="R306"/>
  <c r="Q324"/>
  <c r="R270"/>
  <c r="R272"/>
  <c r="R274"/>
  <c r="R276"/>
  <c r="R42"/>
  <c r="Q43"/>
  <c r="R40"/>
  <c r="P43"/>
  <c r="R43" s="1"/>
  <c r="R39"/>
  <c r="O43"/>
  <c r="R230"/>
  <c r="R232"/>
  <c r="R234"/>
  <c r="R240"/>
  <c r="R242"/>
  <c r="R256"/>
  <c r="O244"/>
  <c r="Q244"/>
  <c r="R233"/>
  <c r="R237"/>
  <c r="R241"/>
  <c r="R243"/>
  <c r="Q256"/>
  <c r="O256"/>
  <c r="P244"/>
  <c r="P256"/>
  <c r="R263"/>
  <c r="R265"/>
  <c r="R271"/>
  <c r="R273"/>
  <c r="R275"/>
  <c r="O277"/>
  <c r="Q277"/>
  <c r="P277"/>
  <c r="O324"/>
  <c r="P324"/>
  <c r="R333"/>
  <c r="R335"/>
  <c r="R337"/>
  <c r="R339"/>
  <c r="R341"/>
  <c r="R343"/>
  <c r="R357"/>
  <c r="R297"/>
  <c r="R299"/>
  <c r="R301"/>
  <c r="R305"/>
  <c r="R309"/>
  <c r="O311"/>
  <c r="Q311"/>
  <c r="R324"/>
  <c r="P311"/>
  <c r="R311" s="1"/>
  <c r="R463"/>
  <c r="R467"/>
  <c r="R471"/>
  <c r="R489"/>
  <c r="R423"/>
  <c r="R365"/>
  <c r="R367"/>
  <c r="R371"/>
  <c r="R375"/>
  <c r="R377"/>
  <c r="Q390"/>
  <c r="Q357"/>
  <c r="O357"/>
  <c r="R332"/>
  <c r="R334"/>
  <c r="R336"/>
  <c r="R338"/>
  <c r="R342"/>
  <c r="R344"/>
  <c r="O345"/>
  <c r="Q345"/>
  <c r="P345"/>
  <c r="R364"/>
  <c r="R366"/>
  <c r="R370"/>
  <c r="R374"/>
  <c r="R376"/>
  <c r="O378"/>
  <c r="R390"/>
  <c r="O390"/>
  <c r="P378"/>
  <c r="R378" s="1"/>
  <c r="P390"/>
  <c r="Q522"/>
  <c r="R565"/>
  <c r="R569"/>
  <c r="R573"/>
  <c r="R575"/>
  <c r="Q588"/>
  <c r="R629"/>
  <c r="R631"/>
  <c r="R635"/>
  <c r="R639"/>
  <c r="R641"/>
  <c r="Q654"/>
  <c r="R695"/>
  <c r="R697"/>
  <c r="R699"/>
  <c r="R701"/>
  <c r="R705"/>
  <c r="R707"/>
  <c r="Q720"/>
  <c r="R431"/>
  <c r="R433"/>
  <c r="R437"/>
  <c r="R441"/>
  <c r="R443"/>
  <c r="Q456"/>
  <c r="R398"/>
  <c r="R400"/>
  <c r="R402"/>
  <c r="R404"/>
  <c r="R408"/>
  <c r="R410"/>
  <c r="Q423"/>
  <c r="O423"/>
  <c r="P423"/>
  <c r="O411"/>
  <c r="Q411"/>
  <c r="P411"/>
  <c r="R529"/>
  <c r="R531"/>
  <c r="R533"/>
  <c r="R537"/>
  <c r="R539"/>
  <c r="R541"/>
  <c r="R555"/>
  <c r="R595"/>
  <c r="R597"/>
  <c r="R599"/>
  <c r="R603"/>
  <c r="R605"/>
  <c r="R621"/>
  <c r="R661"/>
  <c r="R663"/>
  <c r="R665"/>
  <c r="R669"/>
  <c r="R671"/>
  <c r="R673"/>
  <c r="R687"/>
  <c r="R497"/>
  <c r="R499"/>
  <c r="R501"/>
  <c r="R503"/>
  <c r="R507"/>
  <c r="R509"/>
  <c r="R430"/>
  <c r="R432"/>
  <c r="R434"/>
  <c r="R440"/>
  <c r="O444"/>
  <c r="Q444"/>
  <c r="R456"/>
  <c r="O456"/>
  <c r="P444"/>
  <c r="P456"/>
  <c r="R29"/>
  <c r="R464"/>
  <c r="R466"/>
  <c r="R468"/>
  <c r="R470"/>
  <c r="R474"/>
  <c r="R476"/>
  <c r="Q489"/>
  <c r="O489"/>
  <c r="R496"/>
  <c r="R498"/>
  <c r="R500"/>
  <c r="R504"/>
  <c r="R506"/>
  <c r="O510"/>
  <c r="Q510"/>
  <c r="R522"/>
  <c r="R530"/>
  <c r="R532"/>
  <c r="R534"/>
  <c r="R536"/>
  <c r="R540"/>
  <c r="R542"/>
  <c r="Q555"/>
  <c r="O555"/>
  <c r="R562"/>
  <c r="R566"/>
  <c r="R570"/>
  <c r="R572"/>
  <c r="R574"/>
  <c r="O576"/>
  <c r="Q576"/>
  <c r="R588"/>
  <c r="R598"/>
  <c r="R600"/>
  <c r="R602"/>
  <c r="R606"/>
  <c r="R608"/>
  <c r="Q621"/>
  <c r="O621"/>
  <c r="R630"/>
  <c r="R632"/>
  <c r="R636"/>
  <c r="R640"/>
  <c r="O642"/>
  <c r="Q642"/>
  <c r="R654"/>
  <c r="R662"/>
  <c r="R664"/>
  <c r="R666"/>
  <c r="R668"/>
  <c r="R672"/>
  <c r="R674"/>
  <c r="Q687"/>
  <c r="O687"/>
  <c r="R694"/>
  <c r="R696"/>
  <c r="R698"/>
  <c r="R702"/>
  <c r="R704"/>
  <c r="R706"/>
  <c r="O708"/>
  <c r="Q708"/>
  <c r="R720"/>
  <c r="O477"/>
  <c r="Q477"/>
  <c r="O522"/>
  <c r="O543"/>
  <c r="Q543"/>
  <c r="O588"/>
  <c r="O609"/>
  <c r="Q609"/>
  <c r="O654"/>
  <c r="O675"/>
  <c r="Q675"/>
  <c r="O720"/>
  <c r="P477"/>
  <c r="P510"/>
  <c r="P543"/>
  <c r="R543" s="1"/>
  <c r="P576"/>
  <c r="P609"/>
  <c r="P642"/>
  <c r="P675"/>
  <c r="R675" s="1"/>
  <c r="P708"/>
  <c r="P720"/>
  <c r="R53" i="8"/>
  <c r="Q53"/>
  <c r="P53"/>
  <c r="O53"/>
  <c r="R52"/>
  <c r="Q52"/>
  <c r="P52"/>
  <c r="O52"/>
  <c r="R51"/>
  <c r="Q51"/>
  <c r="P51"/>
  <c r="O51"/>
  <c r="R50"/>
  <c r="Q50"/>
  <c r="P50"/>
  <c r="O50"/>
  <c r="R49"/>
  <c r="Q49"/>
  <c r="P49"/>
  <c r="O49"/>
  <c r="R48"/>
  <c r="Q48"/>
  <c r="P48"/>
  <c r="O48"/>
  <c r="R47"/>
  <c r="Q47"/>
  <c r="P47"/>
  <c r="O47"/>
  <c r="R81"/>
  <c r="Q81"/>
  <c r="P81"/>
  <c r="O81"/>
  <c r="R80"/>
  <c r="Q80"/>
  <c r="P80"/>
  <c r="O80"/>
  <c r="R79"/>
  <c r="Q79"/>
  <c r="P79"/>
  <c r="O79"/>
  <c r="R77"/>
  <c r="Q77"/>
  <c r="P77"/>
  <c r="O77"/>
  <c r="R76"/>
  <c r="Q76"/>
  <c r="P76"/>
  <c r="O76"/>
  <c r="R75"/>
  <c r="Q75"/>
  <c r="P75"/>
  <c r="O75"/>
  <c r="Q71"/>
  <c r="P71"/>
  <c r="O71"/>
  <c r="Q70"/>
  <c r="P70"/>
  <c r="O70"/>
  <c r="Q69"/>
  <c r="P69"/>
  <c r="O69"/>
  <c r="Q68"/>
  <c r="P68"/>
  <c r="O68"/>
  <c r="Q67"/>
  <c r="P67"/>
  <c r="O67"/>
  <c r="Q66"/>
  <c r="P66"/>
  <c r="O66"/>
  <c r="Q65"/>
  <c r="P65"/>
  <c r="O65"/>
  <c r="Q64"/>
  <c r="P64"/>
  <c r="O64"/>
  <c r="Q63"/>
  <c r="P63"/>
  <c r="O63"/>
  <c r="Q62"/>
  <c r="P62"/>
  <c r="O62"/>
  <c r="Q61"/>
  <c r="P61"/>
  <c r="O61"/>
  <c r="Q60"/>
  <c r="P60"/>
  <c r="O60"/>
  <c r="Q59"/>
  <c r="P59"/>
  <c r="O59"/>
  <c r="Q58"/>
  <c r="P58"/>
  <c r="O58"/>
  <c r="R109"/>
  <c r="Q109"/>
  <c r="P109"/>
  <c r="O109"/>
  <c r="R108"/>
  <c r="Q108"/>
  <c r="P108"/>
  <c r="O108"/>
  <c r="R107"/>
  <c r="Q107"/>
  <c r="P107"/>
  <c r="O107"/>
  <c r="R106"/>
  <c r="Q106"/>
  <c r="P106"/>
  <c r="O106"/>
  <c r="R105"/>
  <c r="Q105"/>
  <c r="P105"/>
  <c r="O105"/>
  <c r="R104"/>
  <c r="Q104"/>
  <c r="P104"/>
  <c r="O104"/>
  <c r="R103"/>
  <c r="Q103"/>
  <c r="P103"/>
  <c r="O103"/>
  <c r="N100"/>
  <c r="M100"/>
  <c r="L100"/>
  <c r="K100"/>
  <c r="J100"/>
  <c r="I100"/>
  <c r="H100"/>
  <c r="G100"/>
  <c r="F100"/>
  <c r="E100"/>
  <c r="D100"/>
  <c r="C100"/>
  <c r="B100"/>
  <c r="Q99"/>
  <c r="P99"/>
  <c r="O99"/>
  <c r="Q98"/>
  <c r="P98"/>
  <c r="O98"/>
  <c r="Q97"/>
  <c r="P97"/>
  <c r="O97"/>
  <c r="Q96"/>
  <c r="P96"/>
  <c r="O96"/>
  <c r="Q95"/>
  <c r="P95"/>
  <c r="O95"/>
  <c r="Q94"/>
  <c r="P94"/>
  <c r="O94"/>
  <c r="Q93"/>
  <c r="P93"/>
  <c r="O93"/>
  <c r="Q92"/>
  <c r="P92"/>
  <c r="O92"/>
  <c r="Q91"/>
  <c r="P91"/>
  <c r="O91"/>
  <c r="Q90"/>
  <c r="P90"/>
  <c r="O90"/>
  <c r="Q89"/>
  <c r="P89"/>
  <c r="O89"/>
  <c r="Q88"/>
  <c r="P88"/>
  <c r="O88"/>
  <c r="Q87"/>
  <c r="P87"/>
  <c r="O87"/>
  <c r="Q86"/>
  <c r="P86"/>
  <c r="O86"/>
  <c r="N72"/>
  <c r="M72"/>
  <c r="L72"/>
  <c r="K72"/>
  <c r="J72"/>
  <c r="I72"/>
  <c r="H72"/>
  <c r="G72"/>
  <c r="F72"/>
  <c r="E72"/>
  <c r="D72"/>
  <c r="O72" s="1"/>
  <c r="C72"/>
  <c r="N44"/>
  <c r="M44"/>
  <c r="L44"/>
  <c r="K44"/>
  <c r="J44"/>
  <c r="I44"/>
  <c r="H44"/>
  <c r="G44"/>
  <c r="F44"/>
  <c r="E44"/>
  <c r="D44"/>
  <c r="C44"/>
  <c r="Q43"/>
  <c r="P43"/>
  <c r="O43"/>
  <c r="Q42"/>
  <c r="P42"/>
  <c r="O42"/>
  <c r="Q41"/>
  <c r="P41"/>
  <c r="O41"/>
  <c r="Q40"/>
  <c r="P40"/>
  <c r="O40"/>
  <c r="Q39"/>
  <c r="P39"/>
  <c r="O39"/>
  <c r="Q38"/>
  <c r="P38"/>
  <c r="O38"/>
  <c r="Q37"/>
  <c r="P37"/>
  <c r="O37"/>
  <c r="Q36"/>
  <c r="P36"/>
  <c r="O36"/>
  <c r="Q35"/>
  <c r="P35"/>
  <c r="O35"/>
  <c r="Q34"/>
  <c r="P34"/>
  <c r="O34"/>
  <c r="Q33"/>
  <c r="P33"/>
  <c r="O33"/>
  <c r="Q32"/>
  <c r="P32"/>
  <c r="O32"/>
  <c r="Q31"/>
  <c r="P31"/>
  <c r="O31"/>
  <c r="Q30"/>
  <c r="P30"/>
  <c r="O30"/>
  <c r="N121" i="5"/>
  <c r="R121" s="1"/>
  <c r="M121"/>
  <c r="L121"/>
  <c r="K121"/>
  <c r="J121"/>
  <c r="I121"/>
  <c r="H121"/>
  <c r="G121"/>
  <c r="P121" s="1"/>
  <c r="F121"/>
  <c r="E121"/>
  <c r="D121"/>
  <c r="C121"/>
  <c r="R120"/>
  <c r="Q120"/>
  <c r="P120"/>
  <c r="O120"/>
  <c r="R119"/>
  <c r="Q119"/>
  <c r="P119"/>
  <c r="O119"/>
  <c r="R118"/>
  <c r="Q118"/>
  <c r="P118"/>
  <c r="O118"/>
  <c r="R117"/>
  <c r="Q117"/>
  <c r="P117"/>
  <c r="O117"/>
  <c r="R116"/>
  <c r="Q116"/>
  <c r="P116"/>
  <c r="O116"/>
  <c r="R115"/>
  <c r="Q115"/>
  <c r="P115"/>
  <c r="O115"/>
  <c r="R114"/>
  <c r="Q114"/>
  <c r="P114"/>
  <c r="O114"/>
  <c r="R113"/>
  <c r="Q113"/>
  <c r="P113"/>
  <c r="O113"/>
  <c r="R112"/>
  <c r="Q112"/>
  <c r="P112"/>
  <c r="O112"/>
  <c r="N109"/>
  <c r="M109"/>
  <c r="L109"/>
  <c r="K109"/>
  <c r="J109"/>
  <c r="I109"/>
  <c r="H109"/>
  <c r="G109"/>
  <c r="F109"/>
  <c r="E109"/>
  <c r="D109"/>
  <c r="C109"/>
  <c r="B109"/>
  <c r="Q108"/>
  <c r="P108"/>
  <c r="R108" s="1"/>
  <c r="O108"/>
  <c r="Q107"/>
  <c r="P107"/>
  <c r="O107"/>
  <c r="Q106"/>
  <c r="P106"/>
  <c r="R106" s="1"/>
  <c r="O106"/>
  <c r="Q105"/>
  <c r="P105"/>
  <c r="O105"/>
  <c r="Q104"/>
  <c r="P104"/>
  <c r="R104" s="1"/>
  <c r="O104"/>
  <c r="Q103"/>
  <c r="P103"/>
  <c r="O103"/>
  <c r="Q102"/>
  <c r="P102"/>
  <c r="R102" s="1"/>
  <c r="O102"/>
  <c r="Q101"/>
  <c r="P101"/>
  <c r="O101"/>
  <c r="Q100"/>
  <c r="P100"/>
  <c r="R100" s="1"/>
  <c r="O100"/>
  <c r="Q99"/>
  <c r="P99"/>
  <c r="O99"/>
  <c r="Q98"/>
  <c r="P98"/>
  <c r="R98" s="1"/>
  <c r="O98"/>
  <c r="Q97"/>
  <c r="P97"/>
  <c r="O97"/>
  <c r="Q96"/>
  <c r="P96"/>
  <c r="R96" s="1"/>
  <c r="O96"/>
  <c r="Q95"/>
  <c r="P95"/>
  <c r="O95"/>
  <c r="N91"/>
  <c r="M91"/>
  <c r="L91"/>
  <c r="K91"/>
  <c r="J91"/>
  <c r="I91"/>
  <c r="H91"/>
  <c r="G91"/>
  <c r="F91"/>
  <c r="E91"/>
  <c r="D91"/>
  <c r="C91"/>
  <c r="R90"/>
  <c r="Q90"/>
  <c r="P90"/>
  <c r="O90"/>
  <c r="R89"/>
  <c r="Q89"/>
  <c r="P89"/>
  <c r="O89"/>
  <c r="R88"/>
  <c r="Q88"/>
  <c r="P88"/>
  <c r="O88"/>
  <c r="R87"/>
  <c r="Q87"/>
  <c r="P87"/>
  <c r="O87"/>
  <c r="R86"/>
  <c r="Q86"/>
  <c r="P86"/>
  <c r="O86"/>
  <c r="R85"/>
  <c r="Q85"/>
  <c r="P85"/>
  <c r="O85"/>
  <c r="R84"/>
  <c r="Q84"/>
  <c r="P84"/>
  <c r="O84"/>
  <c r="R83"/>
  <c r="Q83"/>
  <c r="P83"/>
  <c r="O83"/>
  <c r="R82"/>
  <c r="Q82"/>
  <c r="P82"/>
  <c r="O82"/>
  <c r="N79"/>
  <c r="M79"/>
  <c r="L79"/>
  <c r="K79"/>
  <c r="J79"/>
  <c r="I79"/>
  <c r="H79"/>
  <c r="G79"/>
  <c r="F79"/>
  <c r="E79"/>
  <c r="D79"/>
  <c r="C79"/>
  <c r="Q78"/>
  <c r="P78"/>
  <c r="O78"/>
  <c r="Q77"/>
  <c r="P77"/>
  <c r="O77"/>
  <c r="Q76"/>
  <c r="P76"/>
  <c r="O76"/>
  <c r="Q75"/>
  <c r="P75"/>
  <c r="O75"/>
  <c r="Q74"/>
  <c r="P74"/>
  <c r="R74" s="1"/>
  <c r="O74"/>
  <c r="Q73"/>
  <c r="P73"/>
  <c r="O73"/>
  <c r="Q72"/>
  <c r="P72"/>
  <c r="O72"/>
  <c r="Q71"/>
  <c r="P71"/>
  <c r="O71"/>
  <c r="Q70"/>
  <c r="P70"/>
  <c r="O70"/>
  <c r="Q69"/>
  <c r="P69"/>
  <c r="O69"/>
  <c r="Q68"/>
  <c r="P68"/>
  <c r="O68"/>
  <c r="Q67"/>
  <c r="P67"/>
  <c r="O67"/>
  <c r="Q66"/>
  <c r="P66"/>
  <c r="O66"/>
  <c r="Q65"/>
  <c r="P65"/>
  <c r="O65"/>
  <c r="N61"/>
  <c r="M61"/>
  <c r="L61"/>
  <c r="K61"/>
  <c r="J61"/>
  <c r="I61"/>
  <c r="Q61" s="1"/>
  <c r="H61"/>
  <c r="G61"/>
  <c r="P61" s="1"/>
  <c r="F61"/>
  <c r="E61"/>
  <c r="D61"/>
  <c r="C61"/>
  <c r="R60"/>
  <c r="Q60"/>
  <c r="P60"/>
  <c r="O60"/>
  <c r="R59"/>
  <c r="Q59"/>
  <c r="P59"/>
  <c r="O59"/>
  <c r="R58"/>
  <c r="Q58"/>
  <c r="P58"/>
  <c r="O58"/>
  <c r="R57"/>
  <c r="Q57"/>
  <c r="P57"/>
  <c r="O57"/>
  <c r="R56"/>
  <c r="Q56"/>
  <c r="P56"/>
  <c r="O56"/>
  <c r="R55"/>
  <c r="Q55"/>
  <c r="P55"/>
  <c r="O55"/>
  <c r="R54"/>
  <c r="Q54"/>
  <c r="P54"/>
  <c r="O54"/>
  <c r="R53"/>
  <c r="Q53"/>
  <c r="P53"/>
  <c r="O53"/>
  <c r="R52"/>
  <c r="Q52"/>
  <c r="P52"/>
  <c r="O52"/>
  <c r="N49"/>
  <c r="M49"/>
  <c r="L49"/>
  <c r="K49"/>
  <c r="J49"/>
  <c r="I49"/>
  <c r="H49"/>
  <c r="G49"/>
  <c r="F49"/>
  <c r="E49"/>
  <c r="D49"/>
  <c r="C49"/>
  <c r="Q48"/>
  <c r="P48"/>
  <c r="O48"/>
  <c r="Q47"/>
  <c r="P47"/>
  <c r="O47"/>
  <c r="Q46"/>
  <c r="P46"/>
  <c r="O46"/>
  <c r="Q45"/>
  <c r="P45"/>
  <c r="O45"/>
  <c r="Q44"/>
  <c r="P44"/>
  <c r="O44"/>
  <c r="Q43"/>
  <c r="P43"/>
  <c r="O43"/>
  <c r="Q42"/>
  <c r="P42"/>
  <c r="O42"/>
  <c r="Q41"/>
  <c r="P41"/>
  <c r="O41"/>
  <c r="Q40"/>
  <c r="P40"/>
  <c r="O40"/>
  <c r="Q39"/>
  <c r="P39"/>
  <c r="O39"/>
  <c r="Q38"/>
  <c r="P38"/>
  <c r="O38"/>
  <c r="Q37"/>
  <c r="P37"/>
  <c r="O37"/>
  <c r="Q36"/>
  <c r="P36"/>
  <c r="O36"/>
  <c r="Q35"/>
  <c r="P35"/>
  <c r="O35"/>
  <c r="R708" i="9" l="1"/>
  <c r="R277"/>
  <c r="R244"/>
  <c r="R345"/>
  <c r="R642"/>
  <c r="R576"/>
  <c r="R510"/>
  <c r="R411"/>
  <c r="R609"/>
  <c r="R477"/>
  <c r="R444"/>
  <c r="O49" i="5"/>
  <c r="R36"/>
  <c r="R38"/>
  <c r="R40"/>
  <c r="R42"/>
  <c r="R44"/>
  <c r="R46"/>
  <c r="R48"/>
  <c r="P49"/>
  <c r="Q49"/>
  <c r="R30" i="8"/>
  <c r="R32"/>
  <c r="R34"/>
  <c r="R36"/>
  <c r="R38"/>
  <c r="R40"/>
  <c r="R42"/>
  <c r="P44"/>
  <c r="Q44"/>
  <c r="R87"/>
  <c r="R89"/>
  <c r="R91"/>
  <c r="R93"/>
  <c r="R95"/>
  <c r="R97"/>
  <c r="R99"/>
  <c r="R58"/>
  <c r="R60"/>
  <c r="R62"/>
  <c r="R64"/>
  <c r="R66"/>
  <c r="R68"/>
  <c r="R70"/>
  <c r="R31"/>
  <c r="R33"/>
  <c r="R35"/>
  <c r="R37"/>
  <c r="R39"/>
  <c r="R41"/>
  <c r="R43"/>
  <c r="O44"/>
  <c r="O100"/>
  <c r="Q100"/>
  <c r="R86"/>
  <c r="R88"/>
  <c r="R90"/>
  <c r="R92"/>
  <c r="R94"/>
  <c r="R96"/>
  <c r="R98"/>
  <c r="Q72"/>
  <c r="R59"/>
  <c r="R61"/>
  <c r="R63"/>
  <c r="R65"/>
  <c r="R67"/>
  <c r="R69"/>
  <c r="R71"/>
  <c r="P72"/>
  <c r="R72" s="1"/>
  <c r="P100"/>
  <c r="O109" i="5"/>
  <c r="Q109"/>
  <c r="R95"/>
  <c r="R97"/>
  <c r="R99"/>
  <c r="R101"/>
  <c r="R103"/>
  <c r="R105"/>
  <c r="R107"/>
  <c r="P109"/>
  <c r="R109" s="1"/>
  <c r="Q121"/>
  <c r="O121"/>
  <c r="R66"/>
  <c r="R68"/>
  <c r="R70"/>
  <c r="R72"/>
  <c r="R76"/>
  <c r="R78"/>
  <c r="Q91"/>
  <c r="O91"/>
  <c r="P91"/>
  <c r="R65"/>
  <c r="R67"/>
  <c r="R69"/>
  <c r="R71"/>
  <c r="R73"/>
  <c r="R75"/>
  <c r="R77"/>
  <c r="O79"/>
  <c r="Q79"/>
  <c r="R91"/>
  <c r="P79"/>
  <c r="R79" s="1"/>
  <c r="R35"/>
  <c r="R37"/>
  <c r="R39"/>
  <c r="R41"/>
  <c r="R43"/>
  <c r="R45"/>
  <c r="R47"/>
  <c r="R61"/>
  <c r="R49"/>
  <c r="O61"/>
  <c r="R44" i="8" l="1"/>
  <c r="R100"/>
  <c r="I227" i="9" l="1"/>
  <c r="C22" i="1"/>
  <c r="P22" s="1"/>
  <c r="R22" s="1"/>
  <c r="P12"/>
  <c r="R12" s="1"/>
  <c r="Q110" i="8"/>
  <c r="P110"/>
  <c r="I110"/>
  <c r="Q54"/>
  <c r="I54"/>
  <c r="P54"/>
  <c r="K82"/>
  <c r="O82"/>
  <c r="O54"/>
  <c r="K54"/>
  <c r="N82"/>
  <c r="R82"/>
  <c r="O110"/>
  <c r="K110"/>
  <c r="N54"/>
  <c r="R54"/>
  <c r="P82"/>
  <c r="I82"/>
  <c r="Q82"/>
  <c r="N110"/>
  <c r="R110"/>
  <c r="E54"/>
  <c r="F82"/>
  <c r="G110"/>
  <c r="G82"/>
  <c r="E82"/>
  <c r="I6" i="1"/>
  <c r="G54" i="8"/>
  <c r="H110"/>
  <c r="J54"/>
  <c r="I51" i="11"/>
  <c r="M82" i="8"/>
  <c r="C54"/>
  <c r="C82"/>
  <c r="I50" i="11"/>
  <c r="F110" i="8"/>
  <c r="M110"/>
  <c r="C110"/>
  <c r="H54"/>
  <c r="D54"/>
  <c r="L82"/>
  <c r="L54"/>
  <c r="E110"/>
  <c r="D110"/>
  <c r="M54"/>
  <c r="J82"/>
  <c r="F54"/>
  <c r="D82"/>
  <c r="H82"/>
  <c r="J110"/>
  <c r="I5" i="1"/>
  <c r="L110" i="8"/>
</calcChain>
</file>

<file path=xl/sharedStrings.xml><?xml version="1.0" encoding="utf-8"?>
<sst xmlns="http://schemas.openxmlformats.org/spreadsheetml/2006/main" count="10102" uniqueCount="408">
  <si>
    <t>Box Score</t>
  </si>
  <si>
    <t>1st</t>
  </si>
  <si>
    <t>2nd</t>
  </si>
  <si>
    <t>3rd</t>
  </si>
  <si>
    <t>4th</t>
  </si>
  <si>
    <t>5th</t>
  </si>
  <si>
    <t>6th</t>
  </si>
  <si>
    <t>7th</t>
  </si>
  <si>
    <t>Final</t>
  </si>
  <si>
    <t>Game Recap</t>
  </si>
  <si>
    <t>Athletics</t>
  </si>
  <si>
    <t>The Thornhill Rockies defeat the Thornhill Athletics, 4-3</t>
  </si>
  <si>
    <t>Rockies</t>
  </si>
  <si>
    <t>Decision WP: Paolo Marcello (2-0)</t>
  </si>
  <si>
    <t>Welcome to the 2012 Thornhill Rockies Statistics Page!</t>
  </si>
  <si>
    <t>Schedule</t>
  </si>
  <si>
    <t>Result</t>
  </si>
  <si>
    <t>The Thornhill Rockies defeat the Thornhill Cardinals, 5-2</t>
  </si>
  <si>
    <t>Westmount</t>
  </si>
  <si>
    <t>Concord</t>
  </si>
  <si>
    <t>Bishops</t>
  </si>
  <si>
    <t>Home</t>
  </si>
  <si>
    <t>Away</t>
  </si>
  <si>
    <t>Record</t>
  </si>
  <si>
    <t>Cardinals</t>
  </si>
  <si>
    <t>Pirates</t>
  </si>
  <si>
    <t>White Sox</t>
  </si>
  <si>
    <t>Red Sox</t>
  </si>
  <si>
    <t>Blue Jays</t>
  </si>
  <si>
    <t>Dodgers</t>
  </si>
  <si>
    <t>Orioles</t>
  </si>
  <si>
    <t>Yankees</t>
  </si>
  <si>
    <t>Phillies</t>
  </si>
  <si>
    <t>Padres</t>
  </si>
  <si>
    <t>W 11-4</t>
  </si>
  <si>
    <t>W 14-4</t>
  </si>
  <si>
    <t>W 13-1</t>
  </si>
  <si>
    <t>W 15-1</t>
  </si>
  <si>
    <t>W 10-5</t>
  </si>
  <si>
    <t>W 4-3</t>
  </si>
  <si>
    <t>W 5-2</t>
  </si>
  <si>
    <t>(1-0)</t>
  </si>
  <si>
    <t>(2-0)</t>
  </si>
  <si>
    <t>(3-0)</t>
  </si>
  <si>
    <t>(4-0)</t>
  </si>
  <si>
    <t>(5-0)</t>
  </si>
  <si>
    <t>(6-0)</t>
  </si>
  <si>
    <t>(7-0)</t>
  </si>
  <si>
    <t>-</t>
  </si>
  <si>
    <r>
      <t>Use the "</t>
    </r>
    <r>
      <rPr>
        <b/>
        <sz val="11"/>
        <color theme="1"/>
        <rFont val="Calibri"/>
        <family val="2"/>
        <scheme val="minor"/>
      </rPr>
      <t xml:space="preserve">TABS" </t>
    </r>
    <r>
      <rPr>
        <sz val="11"/>
        <color theme="1"/>
        <rFont val="Calibri"/>
        <family val="2"/>
        <scheme val="minor"/>
      </rPr>
      <t>at the bottom of the screen to navigate.</t>
    </r>
  </si>
  <si>
    <t>Decision WP: Daniel Simone (3-0)</t>
  </si>
  <si>
    <t>vs. Cardinals</t>
  </si>
  <si>
    <t>GP</t>
  </si>
  <si>
    <t>PA</t>
  </si>
  <si>
    <t>AB</t>
  </si>
  <si>
    <t>R</t>
  </si>
  <si>
    <t>H</t>
  </si>
  <si>
    <t>2B</t>
  </si>
  <si>
    <t>3B</t>
  </si>
  <si>
    <t>HR</t>
  </si>
  <si>
    <t>RBI</t>
  </si>
  <si>
    <t>BB</t>
  </si>
  <si>
    <t>K</t>
  </si>
  <si>
    <t>SB</t>
  </si>
  <si>
    <t>TB</t>
  </si>
  <si>
    <t>BA</t>
  </si>
  <si>
    <t>OBP</t>
  </si>
  <si>
    <t>SLG</t>
  </si>
  <si>
    <t>OPS</t>
  </si>
  <si>
    <t>Paul Bahous</t>
  </si>
  <si>
    <t>Blair Capel</t>
  </si>
  <si>
    <t>Mark DiGiandomenico</t>
  </si>
  <si>
    <t>Paul DiGiandomenico</t>
  </si>
  <si>
    <t>David Giralico</t>
  </si>
  <si>
    <t>Paul Giralico</t>
  </si>
  <si>
    <t>Jon Maningas</t>
  </si>
  <si>
    <t>Paolo Marcello</t>
  </si>
  <si>
    <t>Mark Martino</t>
  </si>
  <si>
    <t>Daniel Masucci</t>
  </si>
  <si>
    <t>Daniel Simone</t>
  </si>
  <si>
    <t>Michael Simone</t>
  </si>
  <si>
    <t>Daniel Sinaguglia</t>
  </si>
  <si>
    <t>Matthew St. Pierre</t>
  </si>
  <si>
    <t>TEAM STATISTICS</t>
  </si>
  <si>
    <t>GS</t>
  </si>
  <si>
    <t>W</t>
  </si>
  <si>
    <t>L</t>
  </si>
  <si>
    <t>S</t>
  </si>
  <si>
    <t>IP</t>
  </si>
  <si>
    <t>BF</t>
  </si>
  <si>
    <t>ER</t>
  </si>
  <si>
    <t>HBP</t>
  </si>
  <si>
    <t>ERA</t>
  </si>
  <si>
    <t>WHIP</t>
  </si>
  <si>
    <t>OBA</t>
  </si>
  <si>
    <t>K:BB</t>
  </si>
  <si>
    <t>Games Played</t>
  </si>
  <si>
    <t>Plate Appearances</t>
  </si>
  <si>
    <t>At Bats</t>
  </si>
  <si>
    <t>Runs</t>
  </si>
  <si>
    <t>Hits</t>
  </si>
  <si>
    <t>Doubles</t>
  </si>
  <si>
    <t>Triples</t>
  </si>
  <si>
    <t>Home Runs</t>
  </si>
  <si>
    <t>Runs Batted In</t>
  </si>
  <si>
    <t>Walks</t>
  </si>
  <si>
    <t>Strike Outs</t>
  </si>
  <si>
    <t>Stolen Bases</t>
  </si>
  <si>
    <t>Total Bases</t>
  </si>
  <si>
    <t>Batting Average</t>
  </si>
  <si>
    <t>On Base %</t>
  </si>
  <si>
    <t>Slugging %</t>
  </si>
  <si>
    <t>On Base + Slugging</t>
  </si>
  <si>
    <t>Games Started</t>
  </si>
  <si>
    <t>Wins</t>
  </si>
  <si>
    <t>Loses</t>
  </si>
  <si>
    <t>Saves</t>
  </si>
  <si>
    <t>Innings Pitched</t>
  </si>
  <si>
    <t>Batters Faced</t>
  </si>
  <si>
    <t>Earned Runs</t>
  </si>
  <si>
    <t>Hit By Pitch</t>
  </si>
  <si>
    <t>Earned Run Average</t>
  </si>
  <si>
    <t>Walk+Hits/Inning</t>
  </si>
  <si>
    <t>Opponent Batting Avg.</t>
  </si>
  <si>
    <t>Strikeout to Walks Ratio</t>
  </si>
  <si>
    <t>GAME 7: ROCKIES @ CARDINALS, WESTMOUNT</t>
  </si>
  <si>
    <t>Decision WP: Daniel Simone (1-0)</t>
  </si>
  <si>
    <t>The Thornhill Rockies defeat the Thornhill Cardinals, 11-4</t>
  </si>
  <si>
    <t>GAME 1: CARDINALS @ ROCKIES, WESTMOUNT</t>
  </si>
  <si>
    <t>vs. Pirates</t>
  </si>
  <si>
    <t>Decision WP: Michael Simone (1-0)</t>
  </si>
  <si>
    <t>The Thornhill Rockies defeat the Thornhill Pirates, 14-4</t>
  </si>
  <si>
    <t>GAME 2: PIRATES @ ROCKIES, WESTMOUNT</t>
  </si>
  <si>
    <t>vs. Athletics</t>
  </si>
  <si>
    <t>Decision WP: Paolo Marcello (1-0)</t>
  </si>
  <si>
    <t>The Thornhill Rockies defeat the Thornhill Athletics, 13-1</t>
  </si>
  <si>
    <t>GAME 3: ROCKIES @ ATHLETICS, CONCORD REGIONAL</t>
  </si>
  <si>
    <t>vs. White Sox</t>
  </si>
  <si>
    <t>Decision WP: Dan Simone (2-0)</t>
  </si>
  <si>
    <t>The Thornhill Rockies defeat the Thornhill White Sox, 15-1</t>
  </si>
  <si>
    <t>GAME 4: ROCKIES @ WHITE SOX, WESTMOUNT</t>
  </si>
  <si>
    <t>vs. Red Sox</t>
  </si>
  <si>
    <t>Decision WP: Paul Bahous (1-0)</t>
  </si>
  <si>
    <t>The Thornhill Rockies defeat the Thornhill Red Sox, 10-5</t>
  </si>
  <si>
    <t>GAME 5: RED SOX @ ROCKIES, WESTMOUNT</t>
  </si>
  <si>
    <t>GAME 6: ATHLETICS @ ROCKIES, BISHOPS</t>
  </si>
  <si>
    <t>Box Score - Last Game Statistics</t>
  </si>
  <si>
    <t>Welcome to The 2012 Thornhill Rockies Statistics Page</t>
  </si>
  <si>
    <t>Regular Season and Playoff Totals Combined</t>
  </si>
  <si>
    <t>Regular Season Totals</t>
  </si>
  <si>
    <t>Playoff Totals</t>
  </si>
  <si>
    <t>BATTING</t>
  </si>
  <si>
    <t>PITCHING</t>
  </si>
  <si>
    <t>Steve Sgro</t>
  </si>
  <si>
    <t>Luca Vani</t>
  </si>
  <si>
    <t>Marco Vani</t>
  </si>
  <si>
    <t>Dan Masucci</t>
  </si>
  <si>
    <t>(0-1)</t>
  </si>
  <si>
    <t>(1-1)</t>
  </si>
  <si>
    <t xml:space="preserve">Rockies </t>
  </si>
  <si>
    <t>Mariners</t>
  </si>
  <si>
    <t>(1-2)</t>
  </si>
  <si>
    <t>Nationals</t>
  </si>
  <si>
    <t>(2-2)</t>
  </si>
  <si>
    <t>(3-2)</t>
  </si>
  <si>
    <t>(4-3)</t>
  </si>
  <si>
    <t>(5-3)</t>
  </si>
  <si>
    <t>(5-3-1)</t>
  </si>
  <si>
    <t>(6-3-1)</t>
  </si>
  <si>
    <t>(7-3-1)</t>
  </si>
  <si>
    <t>(8-5-1)</t>
  </si>
  <si>
    <t>(9-5-1)</t>
  </si>
  <si>
    <t>(10-5-1)</t>
  </si>
  <si>
    <t>Full Season Schedule (Including Playoffs)</t>
  </si>
  <si>
    <t>L 9-8</t>
  </si>
  <si>
    <t>W 23-1</t>
  </si>
  <si>
    <t>L 13-4</t>
  </si>
  <si>
    <t>W 20-7</t>
  </si>
  <si>
    <t>L 12-1</t>
  </si>
  <si>
    <t>W 21-3</t>
  </si>
  <si>
    <t>W 10-2</t>
  </si>
  <si>
    <t>T 1-1</t>
  </si>
  <si>
    <t>W 18-5</t>
  </si>
  <si>
    <t>W 21-1</t>
  </si>
  <si>
    <t>L 13-7</t>
  </si>
  <si>
    <t>L 6-5</t>
  </si>
  <si>
    <t>W 13-0</t>
  </si>
  <si>
    <t>W 6-1</t>
  </si>
  <si>
    <t>W 11-3</t>
  </si>
  <si>
    <t>W 7-3</t>
  </si>
  <si>
    <t>W 18-0</t>
  </si>
  <si>
    <t>L 18-10</t>
  </si>
  <si>
    <t>L 10-3</t>
  </si>
  <si>
    <t>(3-3)</t>
  </si>
  <si>
    <t>(8-3-1)</t>
  </si>
  <si>
    <t>(8-4-1)</t>
  </si>
  <si>
    <t>Eliminated from the Playoffs</t>
  </si>
  <si>
    <t>ALL 2010 Game Results and Statistics</t>
  </si>
  <si>
    <t>First Round of the Playoffs</t>
  </si>
  <si>
    <t>Round Robin Playoff Begins</t>
  </si>
  <si>
    <t>2011 Season Opener</t>
  </si>
  <si>
    <t xml:space="preserve">W 15-4 </t>
  </si>
  <si>
    <t>W 20-1</t>
  </si>
  <si>
    <t>W 18-7</t>
  </si>
  <si>
    <t>W 5-0</t>
  </si>
  <si>
    <t>L 3-1</t>
  </si>
  <si>
    <t>W 11-0</t>
  </si>
  <si>
    <t>W 9-2</t>
  </si>
  <si>
    <t>W 7-0</t>
  </si>
  <si>
    <t>L 10-4</t>
  </si>
  <si>
    <t>(10-3-1)</t>
  </si>
  <si>
    <t>(11-3-1)</t>
  </si>
  <si>
    <t>(12-3-1)</t>
  </si>
  <si>
    <t>L 7-3</t>
  </si>
  <si>
    <t>W 19-0</t>
  </si>
  <si>
    <t>W 18-9</t>
  </si>
  <si>
    <t>W 12-6</t>
  </si>
  <si>
    <t xml:space="preserve">White Sox </t>
  </si>
  <si>
    <t>(8-0)</t>
  </si>
  <si>
    <t>(9-0)</t>
  </si>
  <si>
    <t xml:space="preserve">Nationals </t>
  </si>
  <si>
    <t>(9-1)</t>
  </si>
  <si>
    <t>(9-1-1)</t>
  </si>
  <si>
    <t>(9-2-1)</t>
  </si>
  <si>
    <t>(10-2-1)</t>
  </si>
  <si>
    <t>W 7-2</t>
  </si>
  <si>
    <t>W 4-0</t>
  </si>
  <si>
    <t>ALL 2011 Game Results and Statistics</t>
  </si>
  <si>
    <t>W 16-6</t>
  </si>
  <si>
    <t>W 13-2</t>
  </si>
  <si>
    <t>W 23-4</t>
  </si>
  <si>
    <t>W 7-5</t>
  </si>
  <si>
    <t>L 9-3</t>
  </si>
  <si>
    <t>(11-5-1), (1-0)</t>
  </si>
  <si>
    <t>(12-5-1), (2-0)</t>
  </si>
  <si>
    <t>(13-5-1), (3-0)</t>
  </si>
  <si>
    <t>(13-6-1), (3-1)</t>
  </si>
  <si>
    <t>(13-7-1), (3-2)</t>
  </si>
  <si>
    <t>Round Robin Playoffs Begin</t>
  </si>
  <si>
    <t>Semi Finals</t>
  </si>
  <si>
    <t>Finals</t>
  </si>
  <si>
    <t>2012 Champions</t>
  </si>
  <si>
    <t>(13-3-1), (1-0)</t>
  </si>
  <si>
    <t>(14-3-1), (2-0)</t>
  </si>
  <si>
    <t>(14-4-1), (2-1)</t>
  </si>
  <si>
    <t>(15-4-1), (3-1)</t>
  </si>
  <si>
    <t>(16-4-1), (4-1)</t>
  </si>
  <si>
    <t>(17-4-1), (5-1)</t>
  </si>
  <si>
    <t>(17-5-1), (5-2)</t>
  </si>
  <si>
    <t>(18-5-1), (6-2)</t>
  </si>
  <si>
    <t>(19-5-1), (7-2)</t>
  </si>
  <si>
    <t>(20-5-1), (8-2)</t>
  </si>
  <si>
    <t>ALL STAR BREAK</t>
  </si>
  <si>
    <t>All Star Break</t>
  </si>
  <si>
    <t>Regular Season Totals Up-To-Date</t>
  </si>
  <si>
    <t>Last Game Box Score/Recap</t>
  </si>
  <si>
    <t>The Thornhill Rockies defeat the Thornhill Blue Jays, 20-7</t>
  </si>
  <si>
    <t>Decision WP: Mike Simone (2-0)</t>
  </si>
  <si>
    <t>GAME 8: ROCKIES @ BLUE JAYS, WESTMOUNT</t>
  </si>
  <si>
    <t>T 2-2</t>
  </si>
  <si>
    <t>(8-0-1)</t>
  </si>
  <si>
    <t>The Thornhill Rockies TIE The Thornhill Dodgers, 2-2</t>
  </si>
  <si>
    <t>GAME 9: ROCKIES @ DODGERS, CONCORD</t>
  </si>
  <si>
    <t>Decision ND: Paolo Marcello (2-0-1)</t>
  </si>
  <si>
    <t>2012 Season Opener</t>
  </si>
  <si>
    <t>W 6-5</t>
  </si>
  <si>
    <t>(9-0-1)</t>
  </si>
  <si>
    <t>GAME 10: ROCKIES @ ORIOLES, WESTMOUNT</t>
  </si>
  <si>
    <t>The Thornhill Rockies defeat The Thornhill Orioles, 6-5</t>
  </si>
  <si>
    <t>Decision: WP Paul DiGiandomenico (1-0)</t>
  </si>
  <si>
    <t>(10-0-1)</t>
  </si>
  <si>
    <t>The Thornhill Rockies defeat The Thornhill Yankees 14-4</t>
  </si>
  <si>
    <t>Decision: WP Mike Simone (3-0)</t>
  </si>
  <si>
    <t>W (14-4)</t>
  </si>
  <si>
    <t>GAME 11: ROCKIES @ YANKEES, CONCORD REGIONAL</t>
  </si>
  <si>
    <t>Decision: WP Paolo Marcello (3-0)</t>
  </si>
  <si>
    <t>(11-0-1)</t>
  </si>
  <si>
    <t>GAME 12: ROCKIES @ PHILLIES, BISHOPS</t>
  </si>
  <si>
    <t>The Thornhill Rockies defeat The Thornhill Phillies 5-1</t>
  </si>
  <si>
    <t>W 5-1</t>
  </si>
  <si>
    <t>W (5-1)</t>
  </si>
  <si>
    <t>W 17-5</t>
  </si>
  <si>
    <t>(12-0-1)</t>
  </si>
  <si>
    <t>W 11-1</t>
  </si>
  <si>
    <t>(13-0-1)</t>
  </si>
  <si>
    <t>W 32-3</t>
  </si>
  <si>
    <t>(14-0-1)</t>
  </si>
  <si>
    <t>GAME 15: WHITE SOX @ ROCKIES, WESTMOUNT</t>
  </si>
  <si>
    <t>The Thornhill Rockies defeat The Thornhill White Sox 32-3</t>
  </si>
  <si>
    <t>GAME 13: PADRES @ ROCKIES, WESTMOUNT</t>
  </si>
  <si>
    <t>Decision: WP Paul DiGiandomenico (2-0)</t>
  </si>
  <si>
    <t>The Thornhill Rockies defeat The Thornhill Padres 17-5</t>
  </si>
  <si>
    <t>GAME 14: ROCKIES @ ORIOLES, WESTMOUNT</t>
  </si>
  <si>
    <t>Decision: WP Daniel Simone (4-0)</t>
  </si>
  <si>
    <t>The Thornhill Rockies defeat The Thornhill Orioles 11-1</t>
  </si>
  <si>
    <t>Decision: WP Mike Simone (4-0)</t>
  </si>
  <si>
    <t>W 17-5)</t>
  </si>
  <si>
    <t>W (32-3)</t>
  </si>
  <si>
    <t>W (11-1)</t>
  </si>
  <si>
    <t xml:space="preserve">JULY 28TH, 2012 </t>
  </si>
  <si>
    <t>THORNHILL BASEBALL ALL STAR WEEKEND</t>
  </si>
  <si>
    <t>2012 All Star Break</t>
  </si>
  <si>
    <t>The Thornhill Rockies defeat The Thornhill Blue Jays 7-0</t>
  </si>
  <si>
    <t>Decision: WP Paolo Marcello (4-0)</t>
  </si>
  <si>
    <t>W (7-0)</t>
  </si>
  <si>
    <t>(15-0-1)</t>
  </si>
  <si>
    <t>GAME 16: BLUE JAYS @ ROCKIES, WESTMOUNT</t>
  </si>
  <si>
    <t>W 11-10</t>
  </si>
  <si>
    <t>(16-0-1)</t>
  </si>
  <si>
    <t>GAME 17: PHILLIES @ ROCKIES, BISHOPS</t>
  </si>
  <si>
    <t>The Thornhill Rockies defeat The Thornhill Phillies 11-10</t>
  </si>
  <si>
    <t>Decision: WP Paul Bahous (2-0)</t>
  </si>
  <si>
    <t>W (11-10)</t>
  </si>
  <si>
    <t>L 14-10</t>
  </si>
  <si>
    <t>(16-1-1)</t>
  </si>
  <si>
    <t>The Thornhill Pirates defeat the Thornhill Rockies, 14-10</t>
  </si>
  <si>
    <t>Decision: LP Paolo Marcello (4-1)</t>
  </si>
  <si>
    <t>GAME 18: ROCKIES @ PIRATES, WESTMOUNT</t>
  </si>
  <si>
    <t>August 6th, 2012</t>
  </si>
  <si>
    <t>L (14-10)</t>
  </si>
  <si>
    <t>W (13-4)</t>
  </si>
  <si>
    <t>(17-1-1)</t>
  </si>
  <si>
    <t>W (8-4)</t>
  </si>
  <si>
    <t>(18-1-1)</t>
  </si>
  <si>
    <t>GAME 19: ROCKIES @ RED SOX, WESTMOUNT</t>
  </si>
  <si>
    <t>W 12-4</t>
  </si>
  <si>
    <t>Decision: WP Paolo Marcello (5-1)</t>
  </si>
  <si>
    <t>The Thornhill Rockies defeat the Thornhill Red Sox, 12-4</t>
  </si>
  <si>
    <t>W 8-4</t>
  </si>
  <si>
    <t>GAME 20: ROCKIES @ YANKEES, BISHOPS</t>
  </si>
  <si>
    <t>The Thornhill Rockies defeat the Thornhill Yankees, 8-4</t>
  </si>
  <si>
    <t>Decision: WP Paul Giralico (1-0)</t>
  </si>
  <si>
    <t>Playoffs</t>
  </si>
  <si>
    <t>Field</t>
  </si>
  <si>
    <t>Wesmount</t>
  </si>
  <si>
    <t>Decision: WP Paolo Marcello (1-0)</t>
  </si>
  <si>
    <t>August 19th, 2012</t>
  </si>
  <si>
    <t>August 26th, 2012</t>
  </si>
  <si>
    <t>August 30th, 2012</t>
  </si>
  <si>
    <t>Playoff Schedule</t>
  </si>
  <si>
    <t>(1-0), Series Lead 1-0</t>
  </si>
  <si>
    <t>Playoff Quarterfinals - Game 1</t>
  </si>
  <si>
    <t>Playoff Quarterfinals - Game 2</t>
  </si>
  <si>
    <t>September 9th, 2012</t>
  </si>
  <si>
    <t>Playoff Semi Finals - Game 1</t>
  </si>
  <si>
    <t>Playoff Totals Up-To-Date</t>
  </si>
  <si>
    <t>2012 Playoff Results and Totals</t>
  </si>
  <si>
    <t>PLAYOFF GAME 1: PADRES @ ROCKIES, WESTMOUNT</t>
  </si>
  <si>
    <t>The Rockies defeat the Padres. 10-2</t>
  </si>
  <si>
    <t>PLAYOFFS GAME 2: ROCKIES @ PADRES, BISHOPS</t>
  </si>
  <si>
    <t>The Rockies defeat the Padres, 18-0, Win Series 2-0</t>
  </si>
  <si>
    <t>Decision: WP Mike Simone (1-0)</t>
  </si>
  <si>
    <t>(2-0), Rockies Win Series</t>
  </si>
  <si>
    <t>September 12th, 2012</t>
  </si>
  <si>
    <t>Playoff Semi Finals - Game 2</t>
  </si>
  <si>
    <t>(2-1), Losing Series 0-1</t>
  </si>
  <si>
    <t>September 16th, 2012</t>
  </si>
  <si>
    <t>(3-1), Series Tied 1-1</t>
  </si>
  <si>
    <t>(4-1), Rockies Win Series</t>
  </si>
  <si>
    <t>Playoff Semi Finals - Game 3</t>
  </si>
  <si>
    <t xml:space="preserve">September 19th, 2012 </t>
  </si>
  <si>
    <t>September 23rd, 2012</t>
  </si>
  <si>
    <t>September 24th, 2012</t>
  </si>
  <si>
    <t>L 4-2</t>
  </si>
  <si>
    <t>W 16-0</t>
  </si>
  <si>
    <t>W 8-2</t>
  </si>
  <si>
    <t>W 4-2</t>
  </si>
  <si>
    <t>PLAYOFFS GAME 3: YANKEES @ ROCKIES, WESTMOUNT</t>
  </si>
  <si>
    <t>The Yankees defeat the Rockies, 4-2, Yanks lead 1-0</t>
  </si>
  <si>
    <t>Decision: LP Paolo Marcello (1-1)</t>
  </si>
  <si>
    <t>PLAYOFFS GAME 4: ROCKIES @ YANKEES, WESTMOUNT</t>
  </si>
  <si>
    <t>Decision: WP Daniel Simone (1-0)</t>
  </si>
  <si>
    <t>The Rockies defeat the Yankees, 8-2, Series Tied at 1-1</t>
  </si>
  <si>
    <t>PLAYOFFS GAME 5: YANKEES @ ROCKIES, CONCORD REGIONAL</t>
  </si>
  <si>
    <t>The Rockies defeat the Yankees, 4-2, Win Series 2-1</t>
  </si>
  <si>
    <t>Decision: WP Paolo Marcello (2-1)</t>
  </si>
  <si>
    <t>Recap</t>
  </si>
  <si>
    <t>(2-1)</t>
  </si>
  <si>
    <t>(3-1)</t>
  </si>
  <si>
    <t>(4-1)</t>
  </si>
  <si>
    <t>8th</t>
  </si>
  <si>
    <t>W 8-7</t>
  </si>
  <si>
    <t>(5-1)</t>
  </si>
  <si>
    <t>PLAYOFFS GAME 6: BLUE JAYS @ ROCKIES, WESTMOUNT</t>
  </si>
  <si>
    <t>The Rockies defeat The Blue Jays, 8-7</t>
  </si>
  <si>
    <t>Decision: WP Daniel Simone (2-0)</t>
  </si>
  <si>
    <t>(5-1), Series Lead 1-0</t>
  </si>
  <si>
    <t>Championship Finals - Game 1</t>
  </si>
  <si>
    <t>PLAYOFFS GAME 7: ROCKIES @ BLUE JAYS, BISHOPS</t>
  </si>
  <si>
    <t>W 9 -5</t>
  </si>
  <si>
    <t>(6-1)</t>
  </si>
  <si>
    <t>WP: Paolo Marcello (3-1)</t>
  </si>
  <si>
    <t>The Thornhill Rockies defeat The Thornhill Blue Jays, 9-5</t>
  </si>
  <si>
    <t>THE THORNHILL ROCKIES ARE THE 2012 CHAMPIONS!!!</t>
  </si>
  <si>
    <t>The Thornhill Rockies defeat the Blue Jays, 9-5</t>
  </si>
  <si>
    <t>Decision: WP Paolo Marcello (3-1)</t>
  </si>
  <si>
    <t>W 9-5</t>
  </si>
  <si>
    <t>Series Win 2-0</t>
  </si>
  <si>
    <t>ROCKIES WIN CHAMPIONSHIP</t>
  </si>
  <si>
    <t>2012 Game Results and Regular Season Totals</t>
  </si>
  <si>
    <t>ALL 2012 Game Results and Statistics</t>
  </si>
  <si>
    <t>(19-1-1), (1-0)</t>
  </si>
  <si>
    <t>(20-1-1), (2-0)</t>
  </si>
  <si>
    <t>(20-2-1), (2-1)</t>
  </si>
  <si>
    <t>(21-2-1), (3-1)</t>
  </si>
  <si>
    <t>(22-2-1), (4-1)</t>
  </si>
  <si>
    <t>(23-2-1), (4-1)</t>
  </si>
  <si>
    <t>(24-2-1), (6-1)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</si>
</sst>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[$-409]mmmm\ d\,\ yy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20"/>
      <color rgb="FF7030A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 tint="0.39997558519241921"/>
      <name val="Arial"/>
      <family val="2"/>
    </font>
    <font>
      <sz val="10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6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Font="1" applyAlignment="1">
      <alignment horizontal="right"/>
    </xf>
    <xf numFmtId="0" fontId="4" fillId="0" borderId="0" xfId="0" applyFont="1"/>
    <xf numFmtId="0" fontId="2" fillId="2" borderId="0" xfId="0" applyFont="1" applyFill="1"/>
    <xf numFmtId="0" fontId="1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/>
    <xf numFmtId="1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4" fontId="9" fillId="0" borderId="4" xfId="0" applyNumberFormat="1" applyFont="1" applyBorder="1"/>
    <xf numFmtId="164" fontId="9" fillId="0" borderId="0" xfId="0" applyNumberFormat="1" applyFont="1" applyBorder="1"/>
    <xf numFmtId="0" fontId="9" fillId="0" borderId="0" xfId="0" applyFont="1" applyBorder="1"/>
    <xf numFmtId="0" fontId="9" fillId="0" borderId="5" xfId="0" applyFont="1" applyBorder="1"/>
    <xf numFmtId="164" fontId="0" fillId="0" borderId="4" xfId="0" applyNumberFormat="1" applyFont="1" applyBorder="1"/>
    <xf numFmtId="164" fontId="0" fillId="0" borderId="0" xfId="0" applyNumberFormat="1" applyFont="1" applyBorder="1"/>
    <xf numFmtId="0" fontId="10" fillId="0" borderId="0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10" fillId="0" borderId="5" xfId="0" applyFont="1" applyBorder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2" borderId="8" xfId="0" applyFont="1" applyFill="1" applyBorder="1"/>
    <xf numFmtId="0" fontId="0" fillId="0" borderId="0" xfId="0" applyFont="1" applyAlignment="1">
      <alignment horizontal="left"/>
    </xf>
    <xf numFmtId="165" fontId="9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6" fillId="0" borderId="0" xfId="0" applyFont="1"/>
    <xf numFmtId="164" fontId="9" fillId="0" borderId="0" xfId="0" applyNumberFormat="1" applyFont="1" applyAlignment="1">
      <alignment horizontal="center"/>
    </xf>
    <xf numFmtId="164" fontId="0" fillId="0" borderId="0" xfId="1" applyNumberFormat="1" applyFont="1" applyBorder="1"/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/>
    <xf numFmtId="0" fontId="0" fillId="0" borderId="0" xfId="0" applyFont="1" applyBorder="1" applyAlignment="1">
      <alignment horizontal="right"/>
    </xf>
    <xf numFmtId="2" fontId="0" fillId="0" borderId="0" xfId="0" applyNumberFormat="1" applyFont="1" applyBorder="1"/>
    <xf numFmtId="2" fontId="0" fillId="0" borderId="4" xfId="0" applyNumberFormat="1" applyFont="1" applyBorder="1"/>
    <xf numFmtId="1" fontId="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2" fontId="10" fillId="0" borderId="0" xfId="0" applyNumberFormat="1" applyFont="1" applyBorder="1"/>
    <xf numFmtId="0" fontId="10" fillId="0" borderId="0" xfId="0" applyFont="1" applyBorder="1"/>
    <xf numFmtId="0" fontId="10" fillId="0" borderId="4" xfId="0" applyFont="1" applyBorder="1"/>
    <xf numFmtId="0" fontId="9" fillId="0" borderId="3" xfId="0" applyFont="1" applyBorder="1"/>
    <xf numFmtId="0" fontId="9" fillId="0" borderId="2" xfId="0" applyFont="1" applyBorder="1"/>
    <xf numFmtId="165" fontId="9" fillId="0" borderId="2" xfId="0" applyNumberFormat="1" applyFont="1" applyBorder="1"/>
    <xf numFmtId="2" fontId="9" fillId="0" borderId="2" xfId="0" applyNumberFormat="1" applyFont="1" applyBorder="1"/>
    <xf numFmtId="0" fontId="9" fillId="0" borderId="1" xfId="0" applyFont="1" applyBorder="1"/>
    <xf numFmtId="0" fontId="2" fillId="2" borderId="5" xfId="0" applyFont="1" applyFill="1" applyBorder="1"/>
    <xf numFmtId="1" fontId="9" fillId="0" borderId="2" xfId="0" applyNumberFormat="1" applyFont="1" applyBorder="1"/>
    <xf numFmtId="0" fontId="5" fillId="0" borderId="0" xfId="0" applyFont="1"/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17" fontId="0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0" fontId="0" fillId="2" borderId="0" xfId="0" applyFont="1" applyFill="1"/>
    <xf numFmtId="16" fontId="10" fillId="0" borderId="0" xfId="0" applyNumberFormat="1" applyFont="1"/>
    <xf numFmtId="166" fontId="0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0" fontId="11" fillId="0" borderId="0" xfId="0" applyFont="1"/>
    <xf numFmtId="0" fontId="12" fillId="0" borderId="0" xfId="0" applyFont="1"/>
    <xf numFmtId="0" fontId="0" fillId="0" borderId="4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9" fillId="0" borderId="0" xfId="0" applyNumberFormat="1" applyFont="1"/>
    <xf numFmtId="2" fontId="9" fillId="0" borderId="0" xfId="0" applyNumberFormat="1" applyFont="1" applyAlignment="1">
      <alignment horizontal="center"/>
    </xf>
    <xf numFmtId="0" fontId="2" fillId="2" borderId="0" xfId="0" applyFont="1" applyFill="1" applyBorder="1"/>
    <xf numFmtId="165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" fontId="0" fillId="0" borderId="5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" fontId="0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8" xfId="0" applyFont="1" applyBorder="1" applyAlignment="1"/>
    <xf numFmtId="0" fontId="0" fillId="0" borderId="7" xfId="0" applyFont="1" applyBorder="1"/>
    <xf numFmtId="0" fontId="4" fillId="0" borderId="5" xfId="0" applyFont="1" applyBorder="1"/>
    <xf numFmtId="0" fontId="0" fillId="0" borderId="5" xfId="0" applyBorder="1"/>
    <xf numFmtId="165" fontId="9" fillId="0" borderId="0" xfId="0" applyNumberFormat="1" applyFont="1" applyBorder="1" applyAlignment="1">
      <alignment horizontal="center"/>
    </xf>
    <xf numFmtId="0" fontId="5" fillId="3" borderId="9" xfId="0" applyFont="1" applyFill="1" applyBorder="1"/>
    <xf numFmtId="0" fontId="0" fillId="3" borderId="10" xfId="0" applyFont="1" applyFill="1" applyBorder="1"/>
    <xf numFmtId="0" fontId="0" fillId="3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" fontId="9" fillId="0" borderId="0" xfId="0" applyNumberFormat="1" applyFont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9" fillId="4" borderId="0" xfId="0" applyFont="1" applyFill="1" applyBorder="1"/>
    <xf numFmtId="0" fontId="2" fillId="4" borderId="5" xfId="0" applyFont="1" applyFill="1" applyBorder="1"/>
    <xf numFmtId="16" fontId="9" fillId="0" borderId="0" xfId="0" applyNumberFormat="1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ont="1" applyBorder="1"/>
    <xf numFmtId="16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1" xfId="0" applyFont="1" applyBorder="1"/>
    <xf numFmtId="16" fontId="0" fillId="0" borderId="0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2" xfId="0" applyFont="1" applyBorder="1"/>
    <xf numFmtId="0" fontId="0" fillId="0" borderId="2" xfId="0" applyBorder="1" applyAlignment="1">
      <alignment horizontal="right"/>
    </xf>
    <xf numFmtId="0" fontId="3" fillId="0" borderId="2" xfId="0" applyFont="1" applyBorder="1"/>
    <xf numFmtId="2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Fill="1"/>
    <xf numFmtId="0" fontId="0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4" fillId="4" borderId="0" xfId="0" applyFont="1" applyFill="1"/>
    <xf numFmtId="164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10" fillId="0" borderId="0" xfId="0" applyFont="1" applyFill="1" applyBorder="1"/>
    <xf numFmtId="0" fontId="0" fillId="0" borderId="0" xfId="0" applyFill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5" fillId="5" borderId="9" xfId="0" applyFont="1" applyFill="1" applyBorder="1"/>
    <xf numFmtId="0" fontId="0" fillId="5" borderId="10" xfId="0" applyFont="1" applyFill="1" applyBorder="1"/>
    <xf numFmtId="0" fontId="0" fillId="5" borderId="1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1"/>
  <sheetViews>
    <sheetView tabSelected="1" zoomScale="80" zoomScaleNormal="80" workbookViewId="0">
      <selection activeCell="Q15" sqref="Q15:U15"/>
    </sheetView>
  </sheetViews>
  <sheetFormatPr defaultRowHeight="15"/>
  <cols>
    <col min="1" max="1" width="15.7109375" style="5" customWidth="1"/>
    <col min="2" max="9" width="5.7109375" style="5" customWidth="1"/>
    <col min="10" max="10" width="5.28515625" style="5" customWidth="1"/>
    <col min="11" max="11" width="9" style="6" customWidth="1"/>
    <col min="12" max="12" width="14.7109375" style="6" customWidth="1"/>
    <col min="13" max="14" width="10.7109375" style="6" customWidth="1"/>
    <col min="15" max="15" width="10.5703125" style="6" bestFit="1" customWidth="1"/>
    <col min="16" max="17" width="9.140625" style="6"/>
    <col min="18" max="18" width="14.7109375" style="5" customWidth="1"/>
    <col min="19" max="20" width="9.140625" style="5"/>
    <col min="21" max="22" width="9.140625" style="6"/>
    <col min="23" max="16384" width="9.140625" style="5"/>
  </cols>
  <sheetData>
    <row r="1" spans="1:24" ht="26.25">
      <c r="A1" s="1" t="s">
        <v>147</v>
      </c>
    </row>
    <row r="2" spans="1:24" ht="15.75" thickBot="1"/>
    <row r="3" spans="1:24">
      <c r="A3" s="101" t="s">
        <v>14</v>
      </c>
      <c r="B3" s="102"/>
      <c r="C3" s="102"/>
      <c r="D3" s="102"/>
      <c r="E3" s="102"/>
      <c r="F3" s="102"/>
      <c r="G3" s="102"/>
      <c r="H3" s="102"/>
      <c r="I3" s="102"/>
      <c r="J3" s="102"/>
      <c r="K3" s="92" t="s">
        <v>15</v>
      </c>
      <c r="L3" s="34"/>
      <c r="M3" s="93" t="s">
        <v>21</v>
      </c>
      <c r="N3" s="93" t="s">
        <v>22</v>
      </c>
      <c r="O3" s="93" t="s">
        <v>16</v>
      </c>
      <c r="P3" s="94" t="s">
        <v>23</v>
      </c>
      <c r="Q3" s="124" t="s">
        <v>332</v>
      </c>
      <c r="R3" s="125" t="s">
        <v>333</v>
      </c>
      <c r="S3" s="125" t="s">
        <v>21</v>
      </c>
      <c r="T3" s="125" t="s">
        <v>22</v>
      </c>
      <c r="U3" s="125" t="s">
        <v>16</v>
      </c>
      <c r="V3" s="126" t="s">
        <v>23</v>
      </c>
    </row>
    <row r="4" spans="1:24">
      <c r="A4" s="28" t="s">
        <v>49</v>
      </c>
      <c r="B4" s="48"/>
      <c r="C4" s="48"/>
      <c r="D4" s="48"/>
      <c r="E4" s="48"/>
      <c r="F4" s="48"/>
      <c r="G4" s="48"/>
      <c r="H4" s="48"/>
      <c r="I4" s="48"/>
      <c r="J4" s="48"/>
      <c r="K4" s="95">
        <v>41030</v>
      </c>
      <c r="L4" s="54" t="s">
        <v>18</v>
      </c>
      <c r="M4" s="96" t="s">
        <v>12</v>
      </c>
      <c r="N4" s="46" t="s">
        <v>24</v>
      </c>
      <c r="O4" s="85" t="s">
        <v>34</v>
      </c>
      <c r="P4" s="97" t="s">
        <v>41</v>
      </c>
      <c r="Q4" s="129"/>
      <c r="R4" s="48"/>
      <c r="S4" s="48"/>
      <c r="T4" s="48"/>
      <c r="U4" s="46"/>
      <c r="V4" s="84"/>
    </row>
    <row r="5" spans="1:24">
      <c r="A5" s="28"/>
      <c r="B5" s="48"/>
      <c r="C5" s="48"/>
      <c r="D5" s="48"/>
      <c r="E5" s="48"/>
      <c r="F5" s="48"/>
      <c r="G5" s="48"/>
      <c r="H5" s="48"/>
      <c r="I5" s="48"/>
      <c r="J5" s="48"/>
      <c r="K5" s="95">
        <v>41035</v>
      </c>
      <c r="L5" s="54" t="s">
        <v>18</v>
      </c>
      <c r="M5" s="96" t="s">
        <v>12</v>
      </c>
      <c r="N5" s="46" t="s">
        <v>25</v>
      </c>
      <c r="O5" s="29" t="s">
        <v>35</v>
      </c>
      <c r="P5" s="84" t="s">
        <v>42</v>
      </c>
      <c r="Q5" s="95">
        <v>41147</v>
      </c>
      <c r="R5" s="131" t="s">
        <v>334</v>
      </c>
      <c r="S5" s="131" t="s">
        <v>12</v>
      </c>
      <c r="T5" s="131" t="s">
        <v>33</v>
      </c>
      <c r="U5" s="131" t="s">
        <v>180</v>
      </c>
      <c r="V5" s="99" t="s">
        <v>41</v>
      </c>
    </row>
    <row r="6" spans="1:24">
      <c r="A6" s="24" t="s">
        <v>255</v>
      </c>
      <c r="J6" s="48"/>
      <c r="K6" s="95">
        <v>41040</v>
      </c>
      <c r="L6" s="46" t="s">
        <v>19</v>
      </c>
      <c r="M6" s="46" t="s">
        <v>10</v>
      </c>
      <c r="N6" s="96" t="s">
        <v>12</v>
      </c>
      <c r="O6" s="46" t="s">
        <v>36</v>
      </c>
      <c r="P6" s="84" t="s">
        <v>43</v>
      </c>
      <c r="Q6" s="95">
        <v>41151</v>
      </c>
      <c r="R6" s="131" t="s">
        <v>20</v>
      </c>
      <c r="S6" s="131" t="s">
        <v>33</v>
      </c>
      <c r="T6" s="131" t="s">
        <v>12</v>
      </c>
      <c r="U6" s="98" t="s">
        <v>364</v>
      </c>
      <c r="V6" s="99" t="s">
        <v>42</v>
      </c>
    </row>
    <row r="7" spans="1:24">
      <c r="E7" s="48"/>
      <c r="F7" s="48"/>
      <c r="G7" s="48"/>
      <c r="H7" s="48"/>
      <c r="I7" s="48"/>
      <c r="J7" s="48"/>
      <c r="K7" s="95">
        <v>41042</v>
      </c>
      <c r="L7" s="54" t="s">
        <v>18</v>
      </c>
      <c r="M7" s="46" t="s">
        <v>26</v>
      </c>
      <c r="N7" s="96" t="s">
        <v>12</v>
      </c>
      <c r="O7" s="46" t="s">
        <v>37</v>
      </c>
      <c r="P7" s="84" t="s">
        <v>44</v>
      </c>
      <c r="Q7" s="95"/>
      <c r="R7" s="131"/>
      <c r="S7" s="133"/>
      <c r="T7" s="48"/>
      <c r="U7" s="46"/>
      <c r="V7" s="84"/>
    </row>
    <row r="8" spans="1:24">
      <c r="A8" s="11" t="s">
        <v>0</v>
      </c>
      <c r="F8" s="110"/>
      <c r="G8" s="110"/>
      <c r="H8" s="110"/>
      <c r="I8" s="2"/>
      <c r="J8" s="48"/>
      <c r="K8" s="95">
        <v>41043</v>
      </c>
      <c r="L8" s="54" t="s">
        <v>18</v>
      </c>
      <c r="M8" s="96" t="s">
        <v>12</v>
      </c>
      <c r="N8" s="46" t="s">
        <v>27</v>
      </c>
      <c r="O8" s="46" t="s">
        <v>38</v>
      </c>
      <c r="P8" s="84" t="s">
        <v>45</v>
      </c>
      <c r="V8" s="84"/>
    </row>
    <row r="9" spans="1:24">
      <c r="A9" s="103"/>
      <c r="B9" s="100" t="s">
        <v>1</v>
      </c>
      <c r="C9" s="100" t="s">
        <v>2</v>
      </c>
      <c r="D9" s="100" t="s">
        <v>3</v>
      </c>
      <c r="E9" s="100" t="s">
        <v>4</v>
      </c>
      <c r="F9" s="100" t="s">
        <v>5</v>
      </c>
      <c r="G9" s="100" t="s">
        <v>6</v>
      </c>
      <c r="H9" s="100" t="s">
        <v>7</v>
      </c>
      <c r="I9" s="162"/>
      <c r="J9" s="100" t="s">
        <v>8</v>
      </c>
      <c r="K9" s="95">
        <v>41056</v>
      </c>
      <c r="L9" s="46" t="s">
        <v>20</v>
      </c>
      <c r="M9" s="96" t="s">
        <v>12</v>
      </c>
      <c r="N9" s="46" t="s">
        <v>10</v>
      </c>
      <c r="O9" s="46" t="s">
        <v>39</v>
      </c>
      <c r="P9" s="84" t="s">
        <v>46</v>
      </c>
      <c r="Q9" s="95">
        <v>41161</v>
      </c>
      <c r="R9" s="159" t="s">
        <v>18</v>
      </c>
      <c r="S9" s="133" t="s">
        <v>12</v>
      </c>
      <c r="T9" s="159" t="s">
        <v>31</v>
      </c>
      <c r="U9" s="98" t="s">
        <v>363</v>
      </c>
      <c r="V9" s="99" t="s">
        <v>377</v>
      </c>
    </row>
    <row r="10" spans="1:24">
      <c r="A10" s="11" t="s">
        <v>12</v>
      </c>
      <c r="B10" s="12">
        <v>0</v>
      </c>
      <c r="C10" s="12">
        <v>6</v>
      </c>
      <c r="D10" s="12">
        <v>0</v>
      </c>
      <c r="E10" s="12">
        <v>0</v>
      </c>
      <c r="F10" s="12">
        <v>0</v>
      </c>
      <c r="G10" s="12">
        <v>0</v>
      </c>
      <c r="H10" s="12">
        <v>3</v>
      </c>
      <c r="I10" s="12"/>
      <c r="J10" s="2">
        <f>SUM(B10:I10)</f>
        <v>9</v>
      </c>
      <c r="K10" s="95">
        <v>41060</v>
      </c>
      <c r="L10" s="54" t="s">
        <v>18</v>
      </c>
      <c r="M10" s="46" t="s">
        <v>24</v>
      </c>
      <c r="N10" s="96" t="s">
        <v>12</v>
      </c>
      <c r="O10" s="46" t="s">
        <v>40</v>
      </c>
      <c r="P10" s="84" t="s">
        <v>47</v>
      </c>
      <c r="Q10" s="95">
        <v>41164</v>
      </c>
      <c r="R10" s="159" t="s">
        <v>18</v>
      </c>
      <c r="S10" s="133" t="s">
        <v>31</v>
      </c>
      <c r="T10" s="159" t="s">
        <v>12</v>
      </c>
      <c r="U10" s="98" t="s">
        <v>365</v>
      </c>
      <c r="V10" s="99" t="s">
        <v>378</v>
      </c>
    </row>
    <row r="11" spans="1:24">
      <c r="A11" s="11" t="s">
        <v>28</v>
      </c>
      <c r="B11" s="5">
        <v>0</v>
      </c>
      <c r="C11" s="5">
        <v>0</v>
      </c>
      <c r="D11" s="5">
        <v>0</v>
      </c>
      <c r="E11" s="5">
        <v>1</v>
      </c>
      <c r="F11" s="13">
        <v>3</v>
      </c>
      <c r="G11" s="13">
        <v>1</v>
      </c>
      <c r="H11" s="13">
        <v>0</v>
      </c>
      <c r="I11" s="13"/>
      <c r="J11" s="2">
        <f>SUM(B11:I11)</f>
        <v>5</v>
      </c>
      <c r="K11" s="95">
        <v>41063</v>
      </c>
      <c r="L11" s="46" t="s">
        <v>20</v>
      </c>
      <c r="M11" s="46" t="s">
        <v>28</v>
      </c>
      <c r="N11" s="96" t="s">
        <v>12</v>
      </c>
      <c r="O11" s="98" t="s">
        <v>177</v>
      </c>
      <c r="P11" s="99" t="s">
        <v>218</v>
      </c>
      <c r="Q11" s="160">
        <v>41168</v>
      </c>
      <c r="R11" s="159" t="s">
        <v>19</v>
      </c>
      <c r="S11" s="133" t="s">
        <v>12</v>
      </c>
      <c r="T11" s="159" t="s">
        <v>31</v>
      </c>
      <c r="U11" s="98" t="s">
        <v>366</v>
      </c>
      <c r="V11" s="99" t="s">
        <v>379</v>
      </c>
    </row>
    <row r="12" spans="1:24">
      <c r="A12" s="32"/>
      <c r="B12" s="48"/>
      <c r="C12" s="48"/>
      <c r="D12" s="48"/>
      <c r="E12" s="48"/>
      <c r="F12" s="48"/>
      <c r="G12" s="48"/>
      <c r="H12" s="48"/>
      <c r="I12" s="48"/>
      <c r="J12" s="48"/>
      <c r="K12" s="95">
        <v>41070</v>
      </c>
      <c r="L12" s="46" t="s">
        <v>19</v>
      </c>
      <c r="M12" s="46" t="s">
        <v>29</v>
      </c>
      <c r="N12" s="96" t="s">
        <v>12</v>
      </c>
      <c r="O12" s="98" t="s">
        <v>259</v>
      </c>
      <c r="P12" s="99" t="s">
        <v>260</v>
      </c>
      <c r="Q12" s="129"/>
      <c r="R12" s="128"/>
      <c r="S12" s="54"/>
      <c r="T12" s="46"/>
      <c r="U12" s="96"/>
      <c r="V12" s="99"/>
      <c r="W12" s="98"/>
      <c r="X12" s="48"/>
    </row>
    <row r="13" spans="1:24">
      <c r="A13" s="11" t="s">
        <v>376</v>
      </c>
      <c r="B13" s="11"/>
      <c r="C13" s="11"/>
      <c r="D13" s="11"/>
      <c r="E13" s="11"/>
      <c r="F13" s="11"/>
      <c r="G13" s="11"/>
      <c r="H13" s="11"/>
      <c r="I13" s="11"/>
      <c r="J13" s="48"/>
      <c r="K13" s="95">
        <v>41072</v>
      </c>
      <c r="L13" s="54" t="s">
        <v>18</v>
      </c>
      <c r="M13" s="46" t="s">
        <v>30</v>
      </c>
      <c r="N13" s="96" t="s">
        <v>12</v>
      </c>
      <c r="O13" s="98" t="s">
        <v>265</v>
      </c>
      <c r="P13" s="99" t="s">
        <v>266</v>
      </c>
      <c r="Q13" s="95">
        <v>41171</v>
      </c>
      <c r="R13" s="159" t="s">
        <v>18</v>
      </c>
      <c r="S13" s="133" t="s">
        <v>12</v>
      </c>
      <c r="T13" s="131" t="s">
        <v>28</v>
      </c>
      <c r="U13" s="98" t="s">
        <v>381</v>
      </c>
      <c r="V13" s="99" t="s">
        <v>382</v>
      </c>
    </row>
    <row r="14" spans="1:24">
      <c r="A14" s="12" t="s">
        <v>391</v>
      </c>
      <c r="F14" s="110"/>
      <c r="G14" s="110"/>
      <c r="H14" s="110"/>
      <c r="I14" s="2"/>
      <c r="J14" s="48"/>
      <c r="K14" s="95">
        <v>41078</v>
      </c>
      <c r="L14" s="46" t="s">
        <v>19</v>
      </c>
      <c r="M14" s="46" t="s">
        <v>31</v>
      </c>
      <c r="N14" s="96" t="s">
        <v>12</v>
      </c>
      <c r="O14" s="98" t="s">
        <v>35</v>
      </c>
      <c r="P14" s="99" t="s">
        <v>270</v>
      </c>
      <c r="Q14" s="95">
        <v>41175</v>
      </c>
      <c r="R14" s="159" t="s">
        <v>20</v>
      </c>
      <c r="S14" s="133" t="s">
        <v>28</v>
      </c>
      <c r="T14" s="131" t="s">
        <v>12</v>
      </c>
      <c r="U14" s="98" t="s">
        <v>389</v>
      </c>
      <c r="V14" s="99" t="s">
        <v>390</v>
      </c>
    </row>
    <row r="15" spans="1:24">
      <c r="A15" s="158" t="s">
        <v>392</v>
      </c>
      <c r="J15" s="48"/>
      <c r="K15" s="95">
        <v>41084</v>
      </c>
      <c r="L15" s="46" t="s">
        <v>20</v>
      </c>
      <c r="M15" s="46" t="s">
        <v>32</v>
      </c>
      <c r="N15" s="96" t="s">
        <v>12</v>
      </c>
      <c r="O15" s="98" t="s">
        <v>279</v>
      </c>
      <c r="P15" s="99" t="s">
        <v>276</v>
      </c>
      <c r="Q15" s="95"/>
      <c r="R15" s="159"/>
      <c r="S15" s="133"/>
      <c r="T15" s="131"/>
      <c r="U15" s="161"/>
      <c r="V15" s="84"/>
    </row>
    <row r="16" spans="1:24">
      <c r="A16" s="158"/>
      <c r="J16" s="48"/>
      <c r="K16" s="95">
        <v>41098</v>
      </c>
      <c r="L16" s="54" t="s">
        <v>18</v>
      </c>
      <c r="M16" s="46" t="s">
        <v>33</v>
      </c>
      <c r="N16" s="96" t="s">
        <v>12</v>
      </c>
      <c r="O16" s="98" t="s">
        <v>281</v>
      </c>
      <c r="P16" s="99" t="s">
        <v>282</v>
      </c>
      <c r="Q16" s="129"/>
      <c r="R16" s="48"/>
      <c r="S16" s="48"/>
      <c r="T16" s="48"/>
      <c r="U16" s="46"/>
      <c r="V16" s="84"/>
    </row>
    <row r="17" spans="1:22">
      <c r="J17" s="48"/>
      <c r="K17" s="95">
        <v>41103</v>
      </c>
      <c r="L17" s="54" t="s">
        <v>18</v>
      </c>
      <c r="M17" s="96" t="s">
        <v>12</v>
      </c>
      <c r="N17" s="46" t="s">
        <v>30</v>
      </c>
      <c r="O17" s="98" t="s">
        <v>283</v>
      </c>
      <c r="P17" s="99" t="s">
        <v>284</v>
      </c>
      <c r="Q17" s="129"/>
      <c r="R17" s="48"/>
      <c r="S17" s="48"/>
      <c r="T17" s="48"/>
      <c r="U17" s="46"/>
      <c r="V17" s="84"/>
    </row>
    <row r="18" spans="1:22">
      <c r="A18" s="11" t="s">
        <v>393</v>
      </c>
      <c r="J18" s="48"/>
      <c r="K18" s="95">
        <v>41108</v>
      </c>
      <c r="L18" s="54" t="s">
        <v>18</v>
      </c>
      <c r="M18" s="96" t="s">
        <v>12</v>
      </c>
      <c r="N18" s="46" t="s">
        <v>26</v>
      </c>
      <c r="O18" s="98" t="s">
        <v>285</v>
      </c>
      <c r="P18" s="99" t="s">
        <v>286</v>
      </c>
      <c r="Q18" s="11" t="s">
        <v>393</v>
      </c>
      <c r="R18" s="48"/>
      <c r="S18" s="48"/>
      <c r="T18" s="48"/>
      <c r="U18" s="46"/>
      <c r="V18" s="84"/>
    </row>
    <row r="19" spans="1:22">
      <c r="F19" s="110"/>
      <c r="G19" s="110"/>
      <c r="H19" s="110"/>
      <c r="I19" s="2"/>
      <c r="J19" s="48"/>
      <c r="K19" s="95">
        <v>41115</v>
      </c>
      <c r="L19" s="54" t="s">
        <v>18</v>
      </c>
      <c r="M19" s="96" t="s">
        <v>12</v>
      </c>
      <c r="N19" s="46" t="s">
        <v>28</v>
      </c>
      <c r="O19" s="98" t="s">
        <v>208</v>
      </c>
      <c r="P19" s="99" t="s">
        <v>305</v>
      </c>
      <c r="Q19" s="129"/>
      <c r="R19" s="48"/>
      <c r="S19" s="48"/>
      <c r="T19" s="48"/>
      <c r="U19" s="46"/>
      <c r="V19" s="84"/>
    </row>
    <row r="20" spans="1:22">
      <c r="A20" s="119"/>
      <c r="B20" s="7"/>
      <c r="C20" s="7"/>
      <c r="D20" s="7"/>
      <c r="E20" s="7"/>
      <c r="F20" s="7"/>
      <c r="G20" s="7"/>
      <c r="H20" s="7"/>
      <c r="I20" s="7"/>
      <c r="J20" s="48"/>
      <c r="K20" s="95">
        <v>41119</v>
      </c>
      <c r="L20" s="46" t="s">
        <v>20</v>
      </c>
      <c r="M20" s="96" t="s">
        <v>12</v>
      </c>
      <c r="N20" s="46" t="s">
        <v>32</v>
      </c>
      <c r="O20" s="98" t="s">
        <v>307</v>
      </c>
      <c r="P20" s="99" t="s">
        <v>308</v>
      </c>
      <c r="Q20" s="129"/>
      <c r="R20" s="48"/>
      <c r="S20" s="48"/>
      <c r="T20" s="48"/>
      <c r="U20" s="46"/>
      <c r="V20" s="84"/>
    </row>
    <row r="21" spans="1:22" ht="15" customHeight="1">
      <c r="A21" s="11"/>
      <c r="B21" s="11"/>
      <c r="C21" s="11"/>
      <c r="D21" s="11"/>
      <c r="E21" s="11"/>
      <c r="F21" s="11"/>
      <c r="G21" s="11"/>
      <c r="H21" s="11"/>
      <c r="I21" s="11"/>
      <c r="J21" s="48"/>
      <c r="K21" s="95">
        <v>41127</v>
      </c>
      <c r="L21" s="98" t="s">
        <v>18</v>
      </c>
      <c r="M21" s="98" t="s">
        <v>25</v>
      </c>
      <c r="N21" s="98" t="s">
        <v>12</v>
      </c>
      <c r="O21" s="98" t="s">
        <v>313</v>
      </c>
      <c r="P21" s="99" t="s">
        <v>314</v>
      </c>
      <c r="Q21" s="129"/>
      <c r="R21" s="48"/>
      <c r="S21" s="48"/>
      <c r="T21" s="48"/>
      <c r="U21" s="46"/>
      <c r="V21" s="84"/>
    </row>
    <row r="22" spans="1:22" ht="15" customHeight="1">
      <c r="A22" s="11"/>
      <c r="F22" s="110"/>
      <c r="G22" s="110"/>
      <c r="H22" s="110"/>
      <c r="I22" s="2"/>
      <c r="J22" s="48"/>
      <c r="K22" s="95">
        <v>41134</v>
      </c>
      <c r="L22" s="46" t="s">
        <v>19</v>
      </c>
      <c r="M22" s="46" t="s">
        <v>27</v>
      </c>
      <c r="N22" s="96" t="s">
        <v>12</v>
      </c>
      <c r="O22" s="98" t="s">
        <v>325</v>
      </c>
      <c r="P22" s="99" t="s">
        <v>321</v>
      </c>
      <c r="Q22" s="129"/>
      <c r="R22" s="48"/>
      <c r="S22" s="48"/>
      <c r="T22" s="48"/>
      <c r="U22" s="46"/>
      <c r="V22" s="84"/>
    </row>
    <row r="23" spans="1:22" ht="15.75" thickBot="1">
      <c r="A23" s="136"/>
      <c r="B23" s="121"/>
      <c r="C23" s="121"/>
      <c r="D23" s="121"/>
      <c r="E23" s="121"/>
      <c r="F23" s="137"/>
      <c r="G23" s="137"/>
      <c r="H23" s="137"/>
      <c r="I23" s="138"/>
      <c r="J23" s="127"/>
      <c r="K23" s="122">
        <v>41140</v>
      </c>
      <c r="L23" s="120" t="s">
        <v>20</v>
      </c>
      <c r="M23" s="132" t="s">
        <v>12</v>
      </c>
      <c r="N23" s="120" t="s">
        <v>31</v>
      </c>
      <c r="O23" s="120" t="s">
        <v>328</v>
      </c>
      <c r="P23" s="123" t="s">
        <v>323</v>
      </c>
      <c r="Q23" s="130"/>
      <c r="R23" s="121"/>
      <c r="S23" s="121"/>
      <c r="T23" s="121"/>
      <c r="U23" s="134"/>
      <c r="V23" s="135"/>
    </row>
    <row r="24" spans="1:22">
      <c r="A24" s="11" t="s">
        <v>393</v>
      </c>
      <c r="H24" s="11" t="s">
        <v>393</v>
      </c>
      <c r="N24" s="11" t="s">
        <v>393</v>
      </c>
      <c r="R24" s="11" t="s">
        <v>393</v>
      </c>
    </row>
    <row r="25" spans="1:22">
      <c r="A25" s="4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41"/>
      <c r="P25" s="41"/>
      <c r="Q25" s="41"/>
      <c r="R25" s="41"/>
    </row>
    <row r="26" spans="1:22">
      <c r="A26" s="60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41"/>
      <c r="P26" s="41"/>
      <c r="Q26" s="41"/>
      <c r="R26" s="41"/>
    </row>
    <row r="27" spans="1:22">
      <c r="A27" s="48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41"/>
      <c r="P27" s="41"/>
      <c r="Q27" s="41"/>
      <c r="R27" s="41"/>
    </row>
    <row r="28" spans="1:22">
      <c r="A28" s="48"/>
      <c r="B28" s="29"/>
      <c r="C28" s="27"/>
      <c r="D28" s="27"/>
      <c r="E28" s="29"/>
      <c r="F28" s="27"/>
      <c r="G28" s="29"/>
      <c r="H28" s="29"/>
      <c r="I28" s="29"/>
      <c r="J28" s="29"/>
      <c r="K28" s="27"/>
      <c r="L28" s="29"/>
      <c r="M28" s="29"/>
      <c r="N28" s="27"/>
      <c r="O28" s="41"/>
      <c r="P28" s="41"/>
      <c r="Q28" s="41"/>
      <c r="R28" s="41"/>
    </row>
    <row r="29" spans="1:22">
      <c r="A29" s="48"/>
      <c r="B29" s="29"/>
      <c r="C29" s="29"/>
      <c r="D29" s="29"/>
      <c r="E29" s="29"/>
      <c r="F29" s="29"/>
      <c r="G29" s="27"/>
      <c r="H29" s="27"/>
      <c r="I29" s="27"/>
      <c r="J29" s="27"/>
      <c r="K29" s="27"/>
      <c r="L29" s="27"/>
      <c r="M29" s="27"/>
      <c r="N29" s="27"/>
      <c r="O29" s="41"/>
      <c r="P29" s="41"/>
      <c r="Q29" s="41"/>
      <c r="R29" s="41"/>
    </row>
    <row r="30" spans="1:22">
      <c r="A30" s="4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41"/>
      <c r="P30" s="41"/>
      <c r="Q30" s="41"/>
      <c r="R30" s="41"/>
    </row>
    <row r="31" spans="1:22">
      <c r="A31" s="48"/>
      <c r="B31" s="30"/>
      <c r="C31" s="30"/>
      <c r="D31" s="30"/>
      <c r="E31" s="30"/>
      <c r="F31" s="30"/>
      <c r="G31" s="31"/>
      <c r="H31" s="30"/>
      <c r="I31" s="30"/>
      <c r="J31" s="30"/>
      <c r="K31" s="30"/>
      <c r="L31" s="30"/>
      <c r="M31" s="30"/>
      <c r="N31" s="30"/>
      <c r="O31" s="41"/>
      <c r="P31" s="41"/>
      <c r="Q31" s="41"/>
      <c r="R31" s="41"/>
    </row>
    <row r="32" spans="1:22">
      <c r="A32" s="48"/>
      <c r="B32" s="29"/>
      <c r="C32" s="29"/>
      <c r="D32" s="29"/>
      <c r="E32" s="29"/>
      <c r="F32" s="29"/>
      <c r="G32" s="27"/>
      <c r="H32" s="27"/>
      <c r="I32" s="27"/>
      <c r="J32" s="27"/>
      <c r="K32" s="27"/>
      <c r="L32" s="27"/>
      <c r="M32" s="27"/>
      <c r="N32" s="27"/>
      <c r="O32" s="41"/>
      <c r="P32" s="41"/>
      <c r="Q32" s="41"/>
      <c r="R32" s="41"/>
    </row>
    <row r="33" spans="1:18">
      <c r="A33" s="48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41"/>
      <c r="P33" s="41"/>
      <c r="Q33" s="41"/>
      <c r="R33" s="41"/>
    </row>
    <row r="34" spans="1:18">
      <c r="A34" s="48"/>
      <c r="B34" s="30"/>
      <c r="C34" s="30"/>
      <c r="D34" s="30"/>
      <c r="E34" s="30"/>
      <c r="F34" s="30"/>
      <c r="G34" s="31"/>
      <c r="H34" s="30"/>
      <c r="I34" s="30"/>
      <c r="J34" s="30"/>
      <c r="K34" s="30"/>
      <c r="L34" s="30"/>
      <c r="M34" s="30"/>
      <c r="N34" s="30"/>
      <c r="O34" s="41"/>
      <c r="P34" s="41"/>
      <c r="Q34" s="41"/>
      <c r="R34" s="41"/>
    </row>
    <row r="35" spans="1:18">
      <c r="A35" s="48"/>
      <c r="B35" s="29"/>
      <c r="C35" s="27"/>
      <c r="D35" s="27"/>
      <c r="E35" s="29"/>
      <c r="F35" s="27"/>
      <c r="G35" s="29"/>
      <c r="H35" s="29"/>
      <c r="I35" s="29"/>
      <c r="J35" s="29"/>
      <c r="K35" s="27"/>
      <c r="L35" s="29"/>
      <c r="M35" s="29"/>
      <c r="N35" s="27"/>
      <c r="O35" s="41"/>
      <c r="P35" s="41"/>
      <c r="Q35" s="41"/>
      <c r="R35" s="41"/>
    </row>
    <row r="36" spans="1:18">
      <c r="A36" s="4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41"/>
      <c r="P36" s="41"/>
      <c r="Q36" s="41"/>
      <c r="R36" s="41"/>
    </row>
    <row r="37" spans="1:18">
      <c r="A37" s="48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41"/>
      <c r="P37" s="41"/>
      <c r="Q37" s="41"/>
      <c r="R37" s="41"/>
    </row>
    <row r="38" spans="1:18">
      <c r="A38" s="48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41"/>
      <c r="P38" s="41"/>
      <c r="Q38" s="41"/>
      <c r="R38" s="41"/>
    </row>
    <row r="39" spans="1:18">
      <c r="A39" s="23"/>
      <c r="B39" s="23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40"/>
      <c r="P39" s="40"/>
      <c r="Q39" s="40"/>
      <c r="R39" s="40"/>
    </row>
    <row r="40" spans="1:18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6"/>
      <c r="P40" s="46"/>
      <c r="Q40" s="46"/>
      <c r="R40" s="46"/>
    </row>
    <row r="41" spans="1:18">
      <c r="A41" s="8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18">
      <c r="A42" s="48"/>
      <c r="B42" s="30"/>
      <c r="C42" s="30"/>
      <c r="D42" s="30"/>
      <c r="E42" s="30"/>
      <c r="F42" s="30"/>
      <c r="G42" s="31"/>
      <c r="H42" s="30"/>
      <c r="I42" s="30"/>
      <c r="J42" s="30"/>
      <c r="K42" s="30"/>
      <c r="L42" s="30"/>
      <c r="M42" s="30"/>
      <c r="N42" s="30"/>
      <c r="O42" s="85"/>
      <c r="P42" s="85"/>
      <c r="Q42" s="41"/>
      <c r="R42" s="41"/>
    </row>
    <row r="43" spans="1:18">
      <c r="A43" s="48"/>
      <c r="B43" s="30"/>
      <c r="C43" s="30"/>
      <c r="D43" s="30"/>
      <c r="E43" s="30"/>
      <c r="F43" s="30"/>
      <c r="G43" s="31"/>
      <c r="H43" s="30"/>
      <c r="I43" s="30"/>
      <c r="J43" s="30"/>
      <c r="K43" s="30"/>
      <c r="L43" s="30"/>
      <c r="M43" s="30"/>
      <c r="N43" s="30"/>
      <c r="O43" s="85"/>
      <c r="P43" s="85"/>
      <c r="Q43" s="41"/>
      <c r="R43" s="41"/>
    </row>
    <row r="44" spans="1:18">
      <c r="A44" s="60"/>
      <c r="B44" s="30"/>
      <c r="C44" s="30"/>
      <c r="D44" s="30"/>
      <c r="E44" s="30"/>
      <c r="F44" s="30"/>
      <c r="G44" s="31"/>
      <c r="H44" s="30"/>
      <c r="I44" s="30"/>
      <c r="J44" s="30"/>
      <c r="K44" s="30"/>
      <c r="L44" s="30"/>
      <c r="M44" s="30"/>
      <c r="N44" s="30"/>
      <c r="O44" s="85"/>
      <c r="P44" s="85"/>
      <c r="Q44" s="41"/>
      <c r="R44" s="41"/>
    </row>
    <row r="45" spans="1:18">
      <c r="A45" s="48"/>
      <c r="B45" s="30"/>
      <c r="C45" s="30"/>
      <c r="D45" s="30"/>
      <c r="E45" s="30"/>
      <c r="F45" s="30"/>
      <c r="G45" s="31"/>
      <c r="H45" s="30"/>
      <c r="I45" s="30"/>
      <c r="J45" s="30"/>
      <c r="K45" s="30"/>
      <c r="L45" s="30"/>
      <c r="M45" s="30"/>
      <c r="N45" s="30"/>
      <c r="O45" s="85"/>
      <c r="P45" s="85"/>
      <c r="Q45" s="41"/>
      <c r="R45" s="41"/>
    </row>
    <row r="46" spans="1:18">
      <c r="A46" s="60"/>
      <c r="B46" s="30"/>
      <c r="C46" s="30"/>
      <c r="D46" s="30"/>
      <c r="E46" s="30"/>
      <c r="F46" s="30"/>
      <c r="G46" s="31"/>
      <c r="H46" s="30"/>
      <c r="I46" s="30"/>
      <c r="J46" s="30"/>
      <c r="K46" s="30"/>
      <c r="L46" s="30"/>
      <c r="M46" s="30"/>
      <c r="N46" s="30"/>
      <c r="O46" s="85"/>
      <c r="P46" s="85"/>
      <c r="Q46" s="41"/>
      <c r="R46" s="41"/>
    </row>
    <row r="47" spans="1:18">
      <c r="A47" s="60"/>
      <c r="B47" s="30"/>
      <c r="C47" s="30"/>
      <c r="D47" s="30"/>
      <c r="E47" s="30"/>
      <c r="F47" s="30"/>
      <c r="G47" s="31"/>
      <c r="H47" s="30"/>
      <c r="I47" s="30"/>
      <c r="J47" s="30"/>
      <c r="K47" s="30"/>
      <c r="L47" s="30"/>
      <c r="M47" s="30"/>
      <c r="N47" s="30"/>
      <c r="O47" s="85"/>
      <c r="P47" s="85"/>
      <c r="Q47" s="41"/>
      <c r="R47" s="41"/>
    </row>
    <row r="48" spans="1:18">
      <c r="A48" s="60"/>
      <c r="B48" s="30"/>
      <c r="C48" s="30"/>
      <c r="D48" s="30"/>
      <c r="E48" s="30"/>
      <c r="F48" s="30"/>
      <c r="G48" s="31"/>
      <c r="H48" s="30"/>
      <c r="I48" s="30"/>
      <c r="J48" s="30"/>
      <c r="K48" s="30"/>
      <c r="L48" s="30"/>
      <c r="M48" s="30"/>
      <c r="N48" s="30"/>
      <c r="O48" s="85"/>
      <c r="P48" s="85"/>
      <c r="Q48" s="41"/>
      <c r="R48" s="41"/>
    </row>
    <row r="49" spans="1:18">
      <c r="A49" s="48"/>
      <c r="B49" s="30"/>
      <c r="C49" s="30"/>
      <c r="D49" s="30"/>
      <c r="E49" s="30"/>
      <c r="F49" s="30"/>
      <c r="G49" s="31"/>
      <c r="H49" s="30"/>
      <c r="I49" s="30"/>
      <c r="J49" s="30"/>
      <c r="K49" s="30"/>
      <c r="L49" s="30"/>
      <c r="M49" s="30"/>
      <c r="N49" s="30"/>
      <c r="O49" s="85"/>
      <c r="P49" s="85"/>
      <c r="Q49" s="41"/>
      <c r="R49" s="41"/>
    </row>
    <row r="50" spans="1:18">
      <c r="A50" s="48"/>
      <c r="B50" s="30"/>
      <c r="C50" s="30"/>
      <c r="D50" s="30"/>
      <c r="E50" s="30"/>
      <c r="F50" s="30"/>
      <c r="G50" s="31"/>
      <c r="H50" s="30"/>
      <c r="I50" s="30"/>
      <c r="J50" s="30"/>
      <c r="K50" s="30"/>
      <c r="L50" s="30"/>
      <c r="M50" s="30"/>
      <c r="N50" s="30"/>
      <c r="O50" s="85"/>
      <c r="P50" s="85"/>
      <c r="Q50" s="41"/>
      <c r="R50" s="41"/>
    </row>
    <row r="51" spans="1:18">
      <c r="A51" s="23"/>
      <c r="B51" s="23"/>
      <c r="C51" s="39"/>
      <c r="D51" s="39"/>
      <c r="E51" s="39"/>
      <c r="F51" s="39"/>
      <c r="G51" s="105"/>
      <c r="H51" s="39"/>
      <c r="I51" s="39"/>
      <c r="J51" s="39"/>
      <c r="K51" s="39"/>
      <c r="L51" s="39"/>
      <c r="M51" s="39"/>
      <c r="N51" s="39"/>
      <c r="O51" s="91"/>
      <c r="P51" s="91"/>
      <c r="Q51" s="40"/>
      <c r="R51" s="4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6"/>
  <sheetViews>
    <sheetView zoomScale="80" zoomScaleNormal="80" workbookViewId="0">
      <selection activeCell="H40" sqref="H40"/>
    </sheetView>
  </sheetViews>
  <sheetFormatPr defaultRowHeight="12.75" customHeight="1"/>
  <cols>
    <col min="1" max="1" width="25.7109375" style="5" customWidth="1"/>
    <col min="2" max="14" width="5.7109375" style="5" customWidth="1"/>
    <col min="15" max="18" width="6.7109375" style="5" customWidth="1"/>
    <col min="19" max="16384" width="9.140625" style="5"/>
  </cols>
  <sheetData>
    <row r="1" spans="1:21" ht="26.25" customHeight="1">
      <c r="A1" s="43" t="s">
        <v>146</v>
      </c>
      <c r="N1" s="11"/>
      <c r="O1" s="11"/>
      <c r="P1" s="12"/>
      <c r="Q1" s="11"/>
      <c r="R1" s="11"/>
      <c r="T1" s="6" t="s">
        <v>52</v>
      </c>
      <c r="U1" s="36" t="s">
        <v>96</v>
      </c>
    </row>
    <row r="2" spans="1:21" ht="12.75" customHeight="1">
      <c r="O2" s="11"/>
      <c r="Q2" s="11"/>
      <c r="R2" s="11"/>
      <c r="T2" s="6" t="s">
        <v>53</v>
      </c>
      <c r="U2" s="5" t="s">
        <v>97</v>
      </c>
    </row>
    <row r="3" spans="1:21" ht="12.75" customHeight="1">
      <c r="A3" s="142" t="s">
        <v>388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4"/>
      <c r="M3" s="145"/>
      <c r="N3" s="144"/>
      <c r="O3" s="143"/>
      <c r="P3" s="143"/>
      <c r="Q3" s="144"/>
      <c r="R3" s="144"/>
      <c r="T3" s="6" t="s">
        <v>54</v>
      </c>
      <c r="U3" s="5" t="s">
        <v>98</v>
      </c>
    </row>
    <row r="4" spans="1:21" ht="12.75" customHeight="1">
      <c r="A4" s="144" t="s">
        <v>0</v>
      </c>
      <c r="B4" s="144" t="s">
        <v>1</v>
      </c>
      <c r="C4" s="144" t="s">
        <v>2</v>
      </c>
      <c r="D4" s="144" t="s">
        <v>3</v>
      </c>
      <c r="E4" s="144" t="s">
        <v>4</v>
      </c>
      <c r="F4" s="144" t="s">
        <v>5</v>
      </c>
      <c r="G4" s="144" t="s">
        <v>6</v>
      </c>
      <c r="H4" s="144" t="s">
        <v>7</v>
      </c>
      <c r="I4" s="144" t="s">
        <v>8</v>
      </c>
      <c r="K4" s="144" t="s">
        <v>9</v>
      </c>
      <c r="M4" s="144"/>
      <c r="N4" s="143"/>
      <c r="O4" s="144"/>
      <c r="P4" s="143"/>
      <c r="Q4" s="143"/>
      <c r="R4" s="143"/>
      <c r="T4" s="6" t="s">
        <v>55</v>
      </c>
      <c r="U4" s="5" t="s">
        <v>99</v>
      </c>
    </row>
    <row r="5" spans="1:21" ht="12.75" customHeight="1">
      <c r="A5" s="145" t="s">
        <v>12</v>
      </c>
      <c r="B5" s="143">
        <v>0</v>
      </c>
      <c r="C5" s="143">
        <v>6</v>
      </c>
      <c r="D5" s="143">
        <v>0</v>
      </c>
      <c r="E5" s="143">
        <v>0</v>
      </c>
      <c r="F5" s="146">
        <v>0</v>
      </c>
      <c r="G5" s="146">
        <v>0</v>
      </c>
      <c r="H5" s="146">
        <v>3</v>
      </c>
      <c r="I5" s="142">
        <f ca="1">SUM(B5:I5)</f>
        <v>9</v>
      </c>
      <c r="K5" s="145" t="s">
        <v>394</v>
      </c>
      <c r="M5" s="144"/>
      <c r="N5" s="143"/>
      <c r="O5" s="144"/>
      <c r="P5" s="143"/>
      <c r="Q5" s="143"/>
      <c r="R5" s="143"/>
      <c r="T5" s="6" t="s">
        <v>56</v>
      </c>
      <c r="U5" s="5" t="s">
        <v>100</v>
      </c>
    </row>
    <row r="6" spans="1:21" ht="12.75" customHeight="1" thickBot="1">
      <c r="A6" s="145" t="s">
        <v>28</v>
      </c>
      <c r="B6" s="143">
        <v>0</v>
      </c>
      <c r="C6" s="143">
        <v>0</v>
      </c>
      <c r="D6" s="143">
        <v>0</v>
      </c>
      <c r="E6" s="143">
        <v>1</v>
      </c>
      <c r="F6" s="146">
        <v>3</v>
      </c>
      <c r="G6" s="146">
        <v>1</v>
      </c>
      <c r="H6" s="146">
        <v>0</v>
      </c>
      <c r="I6" s="142">
        <f ca="1">SUM(B6:I6)</f>
        <v>5</v>
      </c>
      <c r="K6" s="145" t="s">
        <v>395</v>
      </c>
      <c r="M6" s="143"/>
      <c r="N6" s="143"/>
      <c r="O6" s="143"/>
      <c r="P6" s="143"/>
      <c r="Q6" s="143"/>
      <c r="R6" s="143"/>
      <c r="T6" s="6" t="s">
        <v>57</v>
      </c>
      <c r="U6" s="5" t="s">
        <v>101</v>
      </c>
    </row>
    <row r="7" spans="1:21" ht="12.75" customHeight="1">
      <c r="A7" s="35" t="s">
        <v>151</v>
      </c>
      <c r="B7" s="147" t="s">
        <v>52</v>
      </c>
      <c r="C7" s="147" t="s">
        <v>53</v>
      </c>
      <c r="D7" s="147" t="s">
        <v>54</v>
      </c>
      <c r="E7" s="147" t="s">
        <v>55</v>
      </c>
      <c r="F7" s="147" t="s">
        <v>56</v>
      </c>
      <c r="G7" s="147" t="s">
        <v>57</v>
      </c>
      <c r="H7" s="147" t="s">
        <v>58</v>
      </c>
      <c r="I7" s="147" t="s">
        <v>59</v>
      </c>
      <c r="J7" s="147" t="s">
        <v>60</v>
      </c>
      <c r="K7" s="147" t="s">
        <v>61</v>
      </c>
      <c r="L7" s="147" t="s">
        <v>62</v>
      </c>
      <c r="M7" s="147" t="s">
        <v>63</v>
      </c>
      <c r="N7" s="147" t="s">
        <v>64</v>
      </c>
      <c r="O7" s="147" t="s">
        <v>65</v>
      </c>
      <c r="P7" s="147" t="s">
        <v>66</v>
      </c>
      <c r="Q7" s="147" t="s">
        <v>67</v>
      </c>
      <c r="R7" s="147" t="s">
        <v>68</v>
      </c>
      <c r="T7" s="6" t="s">
        <v>58</v>
      </c>
      <c r="U7" s="5" t="s">
        <v>102</v>
      </c>
    </row>
    <row r="8" spans="1:21" ht="12.75" customHeight="1">
      <c r="A8" s="143" t="s">
        <v>69</v>
      </c>
      <c r="B8" s="148">
        <v>1</v>
      </c>
      <c r="C8" s="148">
        <v>4</v>
      </c>
      <c r="D8" s="148">
        <v>4</v>
      </c>
      <c r="E8" s="148">
        <v>0</v>
      </c>
      <c r="F8" s="148">
        <v>1</v>
      </c>
      <c r="G8" s="148">
        <v>0</v>
      </c>
      <c r="H8" s="148">
        <v>0</v>
      </c>
      <c r="I8" s="148">
        <v>0</v>
      </c>
      <c r="J8" s="148">
        <v>1</v>
      </c>
      <c r="K8" s="148">
        <v>0</v>
      </c>
      <c r="L8" s="148">
        <v>0</v>
      </c>
      <c r="M8" s="148">
        <v>0</v>
      </c>
      <c r="N8" s="148">
        <v>1</v>
      </c>
      <c r="O8" s="149">
        <f t="shared" ref="O8:O21" si="0">SUM(F8/D8)</f>
        <v>0.25</v>
      </c>
      <c r="P8" s="149">
        <f t="shared" ref="P8:P21" si="1">SUM(F8,K8)/C8</f>
        <v>0.25</v>
      </c>
      <c r="Q8" s="149">
        <f t="shared" ref="Q8:Q21" si="2">SUM(N8/D8)</f>
        <v>0.25</v>
      </c>
      <c r="R8" s="149">
        <f t="shared" ref="R8:R21" si="3">SUM(P8:Q8)</f>
        <v>0.5</v>
      </c>
      <c r="T8" s="6" t="s">
        <v>59</v>
      </c>
      <c r="U8" s="5" t="s">
        <v>103</v>
      </c>
    </row>
    <row r="9" spans="1:21" ht="12.75" customHeight="1">
      <c r="A9" s="145" t="s">
        <v>70</v>
      </c>
      <c r="B9" s="148">
        <v>1</v>
      </c>
      <c r="C9" s="148">
        <v>3</v>
      </c>
      <c r="D9" s="148">
        <v>2</v>
      </c>
      <c r="E9" s="148">
        <v>1</v>
      </c>
      <c r="F9" s="148">
        <v>1</v>
      </c>
      <c r="G9" s="148">
        <v>0</v>
      </c>
      <c r="H9" s="148">
        <v>0</v>
      </c>
      <c r="I9" s="148">
        <v>0</v>
      </c>
      <c r="J9" s="148">
        <v>1</v>
      </c>
      <c r="K9" s="148">
        <v>1</v>
      </c>
      <c r="L9" s="148">
        <v>0</v>
      </c>
      <c r="M9" s="148">
        <v>0</v>
      </c>
      <c r="N9" s="148">
        <v>1</v>
      </c>
      <c r="O9" s="149">
        <f t="shared" si="0"/>
        <v>0.5</v>
      </c>
      <c r="P9" s="149">
        <f t="shared" si="1"/>
        <v>0.66666666666666663</v>
      </c>
      <c r="Q9" s="149">
        <f t="shared" si="2"/>
        <v>0.5</v>
      </c>
      <c r="R9" s="149">
        <f t="shared" si="3"/>
        <v>1.1666666666666665</v>
      </c>
      <c r="T9" s="6" t="s">
        <v>60</v>
      </c>
      <c r="U9" s="5" t="s">
        <v>104</v>
      </c>
    </row>
    <row r="10" spans="1:21" ht="12.75" customHeight="1">
      <c r="A10" s="143" t="s">
        <v>71</v>
      </c>
      <c r="B10" s="148">
        <v>1</v>
      </c>
      <c r="C10" s="148">
        <v>3</v>
      </c>
      <c r="D10" s="148">
        <v>3</v>
      </c>
      <c r="E10" s="148">
        <v>0</v>
      </c>
      <c r="F10" s="148">
        <v>0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  <c r="O10" s="149">
        <f t="shared" si="0"/>
        <v>0</v>
      </c>
      <c r="P10" s="149">
        <f t="shared" si="1"/>
        <v>0</v>
      </c>
      <c r="Q10" s="149">
        <f t="shared" si="2"/>
        <v>0</v>
      </c>
      <c r="R10" s="149">
        <f t="shared" si="3"/>
        <v>0</v>
      </c>
      <c r="T10" s="6" t="s">
        <v>61</v>
      </c>
      <c r="U10" s="5" t="s">
        <v>105</v>
      </c>
    </row>
    <row r="11" spans="1:21" ht="12.75" customHeight="1">
      <c r="A11" s="143" t="s">
        <v>72</v>
      </c>
      <c r="B11" s="148">
        <v>1</v>
      </c>
      <c r="C11" s="148">
        <v>4</v>
      </c>
      <c r="D11" s="148">
        <v>4</v>
      </c>
      <c r="E11" s="148">
        <v>1</v>
      </c>
      <c r="F11" s="148">
        <v>2</v>
      </c>
      <c r="G11" s="148">
        <v>0</v>
      </c>
      <c r="H11" s="148">
        <v>0</v>
      </c>
      <c r="I11" s="148">
        <v>0</v>
      </c>
      <c r="J11" s="148">
        <v>0</v>
      </c>
      <c r="K11" s="148">
        <v>0</v>
      </c>
      <c r="L11" s="148">
        <v>0</v>
      </c>
      <c r="M11" s="148">
        <v>0</v>
      </c>
      <c r="N11" s="148">
        <v>2</v>
      </c>
      <c r="O11" s="149">
        <f t="shared" si="0"/>
        <v>0.5</v>
      </c>
      <c r="P11" s="149">
        <f t="shared" si="1"/>
        <v>0.5</v>
      </c>
      <c r="Q11" s="149">
        <f t="shared" si="2"/>
        <v>0.5</v>
      </c>
      <c r="R11" s="149">
        <f t="shared" si="3"/>
        <v>1</v>
      </c>
      <c r="T11" s="6" t="s">
        <v>62</v>
      </c>
      <c r="U11" s="5" t="s">
        <v>106</v>
      </c>
    </row>
    <row r="12" spans="1:21" ht="12.75" customHeight="1">
      <c r="A12" s="143" t="s">
        <v>73</v>
      </c>
      <c r="B12" s="148" t="s">
        <v>48</v>
      </c>
      <c r="C12" s="148" t="s">
        <v>48</v>
      </c>
      <c r="D12" s="148" t="s">
        <v>48</v>
      </c>
      <c r="E12" s="148" t="s">
        <v>48</v>
      </c>
      <c r="F12" s="148" t="s">
        <v>48</v>
      </c>
      <c r="G12" s="148" t="s">
        <v>48</v>
      </c>
      <c r="H12" s="148" t="s">
        <v>48</v>
      </c>
      <c r="I12" s="148" t="s">
        <v>48</v>
      </c>
      <c r="J12" s="148" t="s">
        <v>48</v>
      </c>
      <c r="K12" s="148" t="s">
        <v>48</v>
      </c>
      <c r="L12" s="148" t="s">
        <v>48</v>
      </c>
      <c r="M12" s="148" t="s">
        <v>48</v>
      </c>
      <c r="N12" s="148" t="s">
        <v>48</v>
      </c>
      <c r="O12" s="149" t="e">
        <f t="shared" si="0"/>
        <v>#VALUE!</v>
      </c>
      <c r="P12" s="149" t="e">
        <f t="shared" si="1"/>
        <v>#VALUE!</v>
      </c>
      <c r="Q12" s="149" t="e">
        <f t="shared" si="2"/>
        <v>#VALUE!</v>
      </c>
      <c r="R12" s="149" t="e">
        <f t="shared" si="3"/>
        <v>#VALUE!</v>
      </c>
      <c r="T12" s="6" t="s">
        <v>63</v>
      </c>
      <c r="U12" s="5" t="s">
        <v>107</v>
      </c>
    </row>
    <row r="13" spans="1:21" ht="12.75" customHeight="1">
      <c r="A13" s="143" t="s">
        <v>74</v>
      </c>
      <c r="B13" s="148">
        <v>1</v>
      </c>
      <c r="C13" s="148">
        <v>3</v>
      </c>
      <c r="D13" s="148">
        <v>3</v>
      </c>
      <c r="E13" s="148">
        <v>1</v>
      </c>
      <c r="F13" s="148">
        <v>2</v>
      </c>
      <c r="G13" s="148">
        <v>2</v>
      </c>
      <c r="H13" s="148">
        <v>0</v>
      </c>
      <c r="I13" s="148">
        <v>0</v>
      </c>
      <c r="J13" s="148">
        <v>1</v>
      </c>
      <c r="K13" s="148">
        <v>0</v>
      </c>
      <c r="L13" s="148">
        <v>1</v>
      </c>
      <c r="M13" s="148">
        <v>0</v>
      </c>
      <c r="N13" s="148">
        <v>4</v>
      </c>
      <c r="O13" s="149">
        <f t="shared" si="0"/>
        <v>0.66666666666666663</v>
      </c>
      <c r="P13" s="149">
        <f t="shared" si="1"/>
        <v>0.66666666666666663</v>
      </c>
      <c r="Q13" s="149">
        <f t="shared" si="2"/>
        <v>1.3333333333333333</v>
      </c>
      <c r="R13" s="149">
        <f t="shared" si="3"/>
        <v>2</v>
      </c>
      <c r="T13" s="6" t="s">
        <v>64</v>
      </c>
      <c r="U13" s="5" t="s">
        <v>108</v>
      </c>
    </row>
    <row r="14" spans="1:21" ht="12.75" customHeight="1">
      <c r="A14" s="143" t="s">
        <v>75</v>
      </c>
      <c r="B14" s="148">
        <v>1</v>
      </c>
      <c r="C14" s="148">
        <v>4</v>
      </c>
      <c r="D14" s="148">
        <v>2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2</v>
      </c>
      <c r="L14" s="148">
        <v>0</v>
      </c>
      <c r="M14" s="148">
        <v>0</v>
      </c>
      <c r="N14" s="148">
        <v>0</v>
      </c>
      <c r="O14" s="149">
        <f t="shared" si="0"/>
        <v>0</v>
      </c>
      <c r="P14" s="149">
        <f t="shared" si="1"/>
        <v>0.5</v>
      </c>
      <c r="Q14" s="149">
        <f t="shared" si="2"/>
        <v>0</v>
      </c>
      <c r="R14" s="149">
        <f t="shared" si="3"/>
        <v>0.5</v>
      </c>
      <c r="T14" s="6" t="s">
        <v>65</v>
      </c>
      <c r="U14" s="5" t="s">
        <v>109</v>
      </c>
    </row>
    <row r="15" spans="1:21" ht="12.75" customHeight="1">
      <c r="A15" s="143" t="s">
        <v>76</v>
      </c>
      <c r="B15" s="148">
        <v>1</v>
      </c>
      <c r="C15" s="148">
        <v>4</v>
      </c>
      <c r="D15" s="148">
        <v>3</v>
      </c>
      <c r="E15" s="148">
        <v>1</v>
      </c>
      <c r="F15" s="148">
        <v>1</v>
      </c>
      <c r="G15" s="148">
        <v>0</v>
      </c>
      <c r="H15" s="148">
        <v>0</v>
      </c>
      <c r="I15" s="148">
        <v>0</v>
      </c>
      <c r="J15" s="148">
        <v>1</v>
      </c>
      <c r="K15" s="148">
        <v>0</v>
      </c>
      <c r="L15" s="148">
        <v>0</v>
      </c>
      <c r="M15" s="148">
        <v>0</v>
      </c>
      <c r="N15" s="148">
        <v>1</v>
      </c>
      <c r="O15" s="149">
        <f t="shared" si="0"/>
        <v>0.33333333333333331</v>
      </c>
      <c r="P15" s="149">
        <f t="shared" si="1"/>
        <v>0.25</v>
      </c>
      <c r="Q15" s="149">
        <f t="shared" si="2"/>
        <v>0.33333333333333331</v>
      </c>
      <c r="R15" s="149">
        <f t="shared" si="3"/>
        <v>0.58333333333333326</v>
      </c>
      <c r="T15" s="6" t="s">
        <v>66</v>
      </c>
      <c r="U15" s="5" t="s">
        <v>110</v>
      </c>
    </row>
    <row r="16" spans="1:21" ht="12.75" customHeight="1">
      <c r="A16" s="143" t="s">
        <v>77</v>
      </c>
      <c r="B16" s="148" t="s">
        <v>48</v>
      </c>
      <c r="C16" s="148" t="s">
        <v>48</v>
      </c>
      <c r="D16" s="148" t="s">
        <v>48</v>
      </c>
      <c r="E16" s="148" t="s">
        <v>48</v>
      </c>
      <c r="F16" s="148" t="s">
        <v>48</v>
      </c>
      <c r="G16" s="148" t="s">
        <v>48</v>
      </c>
      <c r="H16" s="148" t="s">
        <v>48</v>
      </c>
      <c r="I16" s="148" t="s">
        <v>48</v>
      </c>
      <c r="J16" s="148" t="s">
        <v>48</v>
      </c>
      <c r="K16" s="148" t="s">
        <v>48</v>
      </c>
      <c r="L16" s="148" t="s">
        <v>48</v>
      </c>
      <c r="M16" s="148" t="s">
        <v>48</v>
      </c>
      <c r="N16" s="148" t="s">
        <v>48</v>
      </c>
      <c r="O16" s="149" t="e">
        <f t="shared" si="0"/>
        <v>#VALUE!</v>
      </c>
      <c r="P16" s="149" t="e">
        <f t="shared" si="1"/>
        <v>#VALUE!</v>
      </c>
      <c r="Q16" s="149" t="e">
        <f t="shared" si="2"/>
        <v>#VALUE!</v>
      </c>
      <c r="R16" s="149" t="e">
        <f t="shared" si="3"/>
        <v>#VALUE!</v>
      </c>
      <c r="T16" s="6" t="s">
        <v>67</v>
      </c>
      <c r="U16" s="36" t="s">
        <v>111</v>
      </c>
    </row>
    <row r="17" spans="1:22" ht="12.75" customHeight="1">
      <c r="A17" s="143" t="s">
        <v>78</v>
      </c>
      <c r="B17" s="148" t="s">
        <v>48</v>
      </c>
      <c r="C17" s="148" t="s">
        <v>48</v>
      </c>
      <c r="D17" s="148" t="s">
        <v>48</v>
      </c>
      <c r="E17" s="148" t="s">
        <v>48</v>
      </c>
      <c r="F17" s="148" t="s">
        <v>48</v>
      </c>
      <c r="G17" s="148" t="s">
        <v>48</v>
      </c>
      <c r="H17" s="148" t="s">
        <v>48</v>
      </c>
      <c r="I17" s="148" t="s">
        <v>48</v>
      </c>
      <c r="J17" s="148" t="s">
        <v>48</v>
      </c>
      <c r="K17" s="148" t="s">
        <v>48</v>
      </c>
      <c r="L17" s="148" t="s">
        <v>48</v>
      </c>
      <c r="M17" s="148" t="s">
        <v>48</v>
      </c>
      <c r="N17" s="148" t="s">
        <v>48</v>
      </c>
      <c r="O17" s="149" t="e">
        <f t="shared" si="0"/>
        <v>#VALUE!</v>
      </c>
      <c r="P17" s="149" t="e">
        <f t="shared" si="1"/>
        <v>#VALUE!</v>
      </c>
      <c r="Q17" s="149" t="e">
        <f t="shared" si="2"/>
        <v>#VALUE!</v>
      </c>
      <c r="R17" s="149" t="e">
        <f t="shared" si="3"/>
        <v>#VALUE!</v>
      </c>
      <c r="T17" s="6" t="s">
        <v>68</v>
      </c>
      <c r="U17" s="12" t="s">
        <v>112</v>
      </c>
    </row>
    <row r="18" spans="1:22" ht="12.75" customHeight="1">
      <c r="A18" s="143" t="s">
        <v>79</v>
      </c>
      <c r="B18" s="148">
        <v>1</v>
      </c>
      <c r="C18" s="148">
        <v>4</v>
      </c>
      <c r="D18" s="148">
        <v>4</v>
      </c>
      <c r="E18" s="148">
        <v>2</v>
      </c>
      <c r="F18" s="148">
        <v>1</v>
      </c>
      <c r="G18" s="148">
        <v>1</v>
      </c>
      <c r="H18" s="148">
        <v>0</v>
      </c>
      <c r="I18" s="148">
        <v>0</v>
      </c>
      <c r="J18" s="148">
        <v>1</v>
      </c>
      <c r="K18" s="148">
        <v>0</v>
      </c>
      <c r="L18" s="148">
        <v>1</v>
      </c>
      <c r="M18" s="148">
        <v>1</v>
      </c>
      <c r="N18" s="148">
        <v>2</v>
      </c>
      <c r="O18" s="149">
        <f t="shared" si="0"/>
        <v>0.25</v>
      </c>
      <c r="P18" s="149">
        <f t="shared" si="1"/>
        <v>0.25</v>
      </c>
      <c r="Q18" s="149">
        <f t="shared" si="2"/>
        <v>0.5</v>
      </c>
      <c r="R18" s="149">
        <f t="shared" si="3"/>
        <v>0.75</v>
      </c>
    </row>
    <row r="19" spans="1:22" ht="12.75" customHeight="1">
      <c r="A19" s="143" t="s">
        <v>80</v>
      </c>
      <c r="B19" s="148">
        <v>1</v>
      </c>
      <c r="C19" s="148">
        <v>3</v>
      </c>
      <c r="D19" s="148">
        <v>3</v>
      </c>
      <c r="E19" s="148">
        <v>1</v>
      </c>
      <c r="F19" s="148">
        <v>2</v>
      </c>
      <c r="G19" s="148">
        <v>0</v>
      </c>
      <c r="H19" s="148">
        <v>0</v>
      </c>
      <c r="I19" s="148">
        <v>0</v>
      </c>
      <c r="J19" s="148">
        <v>2</v>
      </c>
      <c r="K19" s="148">
        <v>0</v>
      </c>
      <c r="L19" s="148">
        <v>1</v>
      </c>
      <c r="M19" s="148">
        <v>0</v>
      </c>
      <c r="N19" s="148">
        <v>2</v>
      </c>
      <c r="O19" s="149">
        <f t="shared" si="0"/>
        <v>0.66666666666666663</v>
      </c>
      <c r="P19" s="149">
        <f t="shared" si="1"/>
        <v>0.66666666666666663</v>
      </c>
      <c r="Q19" s="149">
        <f t="shared" si="2"/>
        <v>0.66666666666666663</v>
      </c>
      <c r="R19" s="149">
        <f t="shared" si="3"/>
        <v>1.3333333333333333</v>
      </c>
      <c r="T19" s="6" t="s">
        <v>52</v>
      </c>
      <c r="U19" s="5" t="s">
        <v>96</v>
      </c>
    </row>
    <row r="20" spans="1:22" ht="12.75" customHeight="1">
      <c r="A20" s="143" t="s">
        <v>81</v>
      </c>
      <c r="B20" s="148">
        <v>1</v>
      </c>
      <c r="C20" s="148">
        <v>4</v>
      </c>
      <c r="D20" s="148">
        <v>4</v>
      </c>
      <c r="E20" s="148">
        <v>1</v>
      </c>
      <c r="F20" s="148">
        <v>3</v>
      </c>
      <c r="G20" s="148">
        <v>0</v>
      </c>
      <c r="H20" s="148">
        <v>0</v>
      </c>
      <c r="I20" s="148">
        <v>0</v>
      </c>
      <c r="J20" s="148">
        <v>2</v>
      </c>
      <c r="K20" s="148">
        <v>0</v>
      </c>
      <c r="L20" s="148">
        <v>0</v>
      </c>
      <c r="M20" s="148">
        <v>2</v>
      </c>
      <c r="N20" s="148">
        <v>3</v>
      </c>
      <c r="O20" s="149">
        <f t="shared" si="0"/>
        <v>0.75</v>
      </c>
      <c r="P20" s="149">
        <f t="shared" si="1"/>
        <v>0.75</v>
      </c>
      <c r="Q20" s="149">
        <f t="shared" si="2"/>
        <v>0.75</v>
      </c>
      <c r="R20" s="149">
        <f t="shared" si="3"/>
        <v>1.5</v>
      </c>
      <c r="T20" s="6" t="s">
        <v>84</v>
      </c>
      <c r="U20" s="5" t="s">
        <v>113</v>
      </c>
      <c r="V20" s="6"/>
    </row>
    <row r="21" spans="1:22" ht="12.75" customHeight="1">
      <c r="A21" s="143" t="s">
        <v>82</v>
      </c>
      <c r="B21" s="148">
        <v>1</v>
      </c>
      <c r="C21" s="148">
        <v>3</v>
      </c>
      <c r="D21" s="148">
        <v>2</v>
      </c>
      <c r="E21" s="148">
        <v>1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1</v>
      </c>
      <c r="L21" s="148">
        <v>1</v>
      </c>
      <c r="M21" s="148">
        <v>0</v>
      </c>
      <c r="N21" s="148">
        <v>0</v>
      </c>
      <c r="O21" s="149">
        <f t="shared" si="0"/>
        <v>0</v>
      </c>
      <c r="P21" s="149">
        <f t="shared" si="1"/>
        <v>0.33333333333333331</v>
      </c>
      <c r="Q21" s="149">
        <f t="shared" si="2"/>
        <v>0</v>
      </c>
      <c r="R21" s="149">
        <f t="shared" si="3"/>
        <v>0.33333333333333331</v>
      </c>
      <c r="T21" s="6" t="s">
        <v>85</v>
      </c>
      <c r="U21" s="5" t="s">
        <v>114</v>
      </c>
      <c r="V21" s="6"/>
    </row>
    <row r="22" spans="1:22" ht="12.75" customHeight="1">
      <c r="A22" s="144" t="s">
        <v>83</v>
      </c>
      <c r="B22" s="144"/>
      <c r="C22" s="147">
        <f t="shared" ref="C22:N22" si="4">SUM(C8:C21)</f>
        <v>39</v>
      </c>
      <c r="D22" s="147">
        <f t="shared" si="4"/>
        <v>34</v>
      </c>
      <c r="E22" s="147">
        <f t="shared" si="4"/>
        <v>9</v>
      </c>
      <c r="F22" s="147">
        <f t="shared" si="4"/>
        <v>13</v>
      </c>
      <c r="G22" s="147">
        <f t="shared" si="4"/>
        <v>3</v>
      </c>
      <c r="H22" s="147">
        <f t="shared" si="4"/>
        <v>0</v>
      </c>
      <c r="I22" s="147">
        <f t="shared" si="4"/>
        <v>0</v>
      </c>
      <c r="J22" s="147">
        <f t="shared" si="4"/>
        <v>9</v>
      </c>
      <c r="K22" s="147">
        <f t="shared" si="4"/>
        <v>4</v>
      </c>
      <c r="L22" s="147">
        <f t="shared" si="4"/>
        <v>4</v>
      </c>
      <c r="M22" s="147">
        <f t="shared" si="4"/>
        <v>3</v>
      </c>
      <c r="N22" s="147">
        <f t="shared" si="4"/>
        <v>16</v>
      </c>
      <c r="O22" s="156">
        <f>SUM(F22/D22)</f>
        <v>0.38235294117647056</v>
      </c>
      <c r="P22" s="156">
        <f>SUM(F22,K22)/C22</f>
        <v>0.4358974358974359</v>
      </c>
      <c r="Q22" s="156">
        <f>SUM(N22/D22)</f>
        <v>0.47058823529411764</v>
      </c>
      <c r="R22" s="156">
        <f>SUM(P22:Q22)</f>
        <v>0.90648567119155354</v>
      </c>
      <c r="T22" s="6" t="s">
        <v>86</v>
      </c>
      <c r="U22" s="5" t="s">
        <v>115</v>
      </c>
      <c r="V22" s="6"/>
    </row>
    <row r="23" spans="1:22" ht="12.75" customHeight="1" thickBot="1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50"/>
      <c r="P23" s="150"/>
      <c r="Q23" s="150"/>
      <c r="R23" s="150"/>
      <c r="T23" s="6" t="s">
        <v>87</v>
      </c>
      <c r="U23" s="5" t="s">
        <v>116</v>
      </c>
      <c r="V23" s="6"/>
    </row>
    <row r="24" spans="1:22" ht="12.75" customHeight="1">
      <c r="A24" s="35" t="s">
        <v>152</v>
      </c>
      <c r="B24" s="147" t="s">
        <v>52</v>
      </c>
      <c r="C24" s="147" t="s">
        <v>84</v>
      </c>
      <c r="D24" s="147" t="s">
        <v>85</v>
      </c>
      <c r="E24" s="147" t="s">
        <v>86</v>
      </c>
      <c r="F24" s="147" t="s">
        <v>87</v>
      </c>
      <c r="G24" s="147" t="s">
        <v>88</v>
      </c>
      <c r="H24" s="147" t="s">
        <v>89</v>
      </c>
      <c r="I24" s="147" t="s">
        <v>56</v>
      </c>
      <c r="J24" s="147" t="s">
        <v>55</v>
      </c>
      <c r="K24" s="147" t="s">
        <v>90</v>
      </c>
      <c r="L24" s="147" t="s">
        <v>91</v>
      </c>
      <c r="M24" s="147" t="s">
        <v>61</v>
      </c>
      <c r="N24" s="147" t="s">
        <v>62</v>
      </c>
      <c r="O24" s="147" t="s">
        <v>92</v>
      </c>
      <c r="P24" s="147" t="s">
        <v>93</v>
      </c>
      <c r="Q24" s="147" t="s">
        <v>94</v>
      </c>
      <c r="R24" s="147" t="s">
        <v>95</v>
      </c>
      <c r="T24" s="6" t="s">
        <v>88</v>
      </c>
      <c r="U24" s="5" t="s">
        <v>117</v>
      </c>
      <c r="V24" s="6"/>
    </row>
    <row r="25" spans="1:22" ht="12.75" customHeight="1">
      <c r="A25" s="143" t="s">
        <v>69</v>
      </c>
      <c r="B25" s="151" t="s">
        <v>48</v>
      </c>
      <c r="C25" s="151" t="s">
        <v>48</v>
      </c>
      <c r="D25" s="151" t="s">
        <v>48</v>
      </c>
      <c r="E25" s="151" t="s">
        <v>48</v>
      </c>
      <c r="F25" s="151" t="s">
        <v>48</v>
      </c>
      <c r="G25" s="152" t="s">
        <v>48</v>
      </c>
      <c r="H25" s="151" t="s">
        <v>48</v>
      </c>
      <c r="I25" s="151" t="s">
        <v>48</v>
      </c>
      <c r="J25" s="151" t="s">
        <v>48</v>
      </c>
      <c r="K25" s="151" t="s">
        <v>48</v>
      </c>
      <c r="L25" s="151" t="s">
        <v>48</v>
      </c>
      <c r="M25" s="151" t="s">
        <v>48</v>
      </c>
      <c r="N25" s="151" t="s">
        <v>48</v>
      </c>
      <c r="O25" s="153" t="e">
        <f>SUM(K25/G25)*7</f>
        <v>#VALUE!</v>
      </c>
      <c r="P25" s="153" t="e">
        <f>SUM(I25,M25)/G25</f>
        <v>#VALUE!</v>
      </c>
      <c r="Q25" s="149" t="e">
        <f>SUM(I25/H25)</f>
        <v>#VALUE!</v>
      </c>
      <c r="R25" s="149" t="e">
        <f>SUM(N25/M25)</f>
        <v>#VALUE!</v>
      </c>
      <c r="T25" s="6" t="s">
        <v>89</v>
      </c>
      <c r="U25" s="5" t="s">
        <v>118</v>
      </c>
      <c r="V25" s="6"/>
    </row>
    <row r="26" spans="1:22" ht="12.75" customHeight="1">
      <c r="A26" s="143" t="s">
        <v>71</v>
      </c>
      <c r="B26" s="151" t="s">
        <v>48</v>
      </c>
      <c r="C26" s="151" t="s">
        <v>48</v>
      </c>
      <c r="D26" s="151" t="s">
        <v>48</v>
      </c>
      <c r="E26" s="151" t="s">
        <v>48</v>
      </c>
      <c r="F26" s="151" t="s">
        <v>48</v>
      </c>
      <c r="G26" s="152" t="s">
        <v>48</v>
      </c>
      <c r="H26" s="151" t="s">
        <v>48</v>
      </c>
      <c r="I26" s="151" t="s">
        <v>48</v>
      </c>
      <c r="J26" s="151" t="s">
        <v>48</v>
      </c>
      <c r="K26" s="151" t="s">
        <v>48</v>
      </c>
      <c r="L26" s="151" t="s">
        <v>48</v>
      </c>
      <c r="M26" s="151" t="s">
        <v>48</v>
      </c>
      <c r="N26" s="151" t="s">
        <v>48</v>
      </c>
      <c r="O26" s="153" t="e">
        <f t="shared" ref="O26:O33" si="5">SUM(K26/G26)*7</f>
        <v>#VALUE!</v>
      </c>
      <c r="P26" s="153" t="e">
        <f t="shared" ref="P26:P36" si="6">SUM(I26,M26)/G26</f>
        <v>#VALUE!</v>
      </c>
      <c r="Q26" s="149" t="e">
        <f t="shared" ref="Q26:Q36" si="7">SUM(I26/H26)</f>
        <v>#VALUE!</v>
      </c>
      <c r="R26" s="149" t="e">
        <f t="shared" ref="R26:R36" si="8">SUM(N26/M26)</f>
        <v>#VALUE!</v>
      </c>
      <c r="T26" s="6" t="s">
        <v>56</v>
      </c>
      <c r="U26" s="5" t="s">
        <v>100</v>
      </c>
      <c r="V26" s="6"/>
    </row>
    <row r="27" spans="1:22" ht="12.75" customHeight="1">
      <c r="A27" s="145" t="s">
        <v>72</v>
      </c>
      <c r="B27" s="151" t="s">
        <v>48</v>
      </c>
      <c r="C27" s="151" t="s">
        <v>48</v>
      </c>
      <c r="D27" s="151" t="s">
        <v>48</v>
      </c>
      <c r="E27" s="151" t="s">
        <v>48</v>
      </c>
      <c r="F27" s="151" t="s">
        <v>48</v>
      </c>
      <c r="G27" s="152" t="s">
        <v>48</v>
      </c>
      <c r="H27" s="151" t="s">
        <v>48</v>
      </c>
      <c r="I27" s="151" t="s">
        <v>48</v>
      </c>
      <c r="J27" s="151" t="s">
        <v>48</v>
      </c>
      <c r="K27" s="151" t="s">
        <v>48</v>
      </c>
      <c r="L27" s="151" t="s">
        <v>48</v>
      </c>
      <c r="M27" s="151" t="s">
        <v>48</v>
      </c>
      <c r="N27" s="151" t="s">
        <v>48</v>
      </c>
      <c r="O27" s="153" t="e">
        <f t="shared" si="5"/>
        <v>#VALUE!</v>
      </c>
      <c r="P27" s="153" t="e">
        <f t="shared" si="6"/>
        <v>#VALUE!</v>
      </c>
      <c r="Q27" s="149" t="e">
        <f t="shared" si="7"/>
        <v>#VALUE!</v>
      </c>
      <c r="R27" s="149" t="e">
        <f t="shared" si="8"/>
        <v>#VALUE!</v>
      </c>
      <c r="T27" s="6" t="s">
        <v>55</v>
      </c>
      <c r="U27" s="5" t="s">
        <v>99</v>
      </c>
      <c r="V27" s="6"/>
    </row>
    <row r="28" spans="1:22" ht="12.75" customHeight="1">
      <c r="A28" s="145" t="s">
        <v>74</v>
      </c>
      <c r="B28" s="151" t="s">
        <v>48</v>
      </c>
      <c r="C28" s="151" t="s">
        <v>48</v>
      </c>
      <c r="D28" s="151" t="s">
        <v>48</v>
      </c>
      <c r="E28" s="151" t="s">
        <v>48</v>
      </c>
      <c r="F28" s="151" t="s">
        <v>48</v>
      </c>
      <c r="G28" s="152" t="s">
        <v>48</v>
      </c>
      <c r="H28" s="151" t="s">
        <v>48</v>
      </c>
      <c r="I28" s="151" t="s">
        <v>48</v>
      </c>
      <c r="J28" s="151" t="s">
        <v>48</v>
      </c>
      <c r="K28" s="151" t="s">
        <v>48</v>
      </c>
      <c r="L28" s="151" t="s">
        <v>48</v>
      </c>
      <c r="M28" s="151" t="s">
        <v>48</v>
      </c>
      <c r="N28" s="151" t="s">
        <v>48</v>
      </c>
      <c r="O28" s="153" t="e">
        <f t="shared" si="5"/>
        <v>#VALUE!</v>
      </c>
      <c r="P28" s="153" t="e">
        <f t="shared" si="6"/>
        <v>#VALUE!</v>
      </c>
      <c r="Q28" s="149" t="e">
        <f t="shared" si="7"/>
        <v>#VALUE!</v>
      </c>
      <c r="R28" s="149" t="e">
        <f t="shared" si="8"/>
        <v>#VALUE!</v>
      </c>
      <c r="T28" s="6" t="s">
        <v>90</v>
      </c>
      <c r="U28" s="5" t="s">
        <v>119</v>
      </c>
    </row>
    <row r="29" spans="1:22" ht="12.75" customHeight="1">
      <c r="A29" s="143" t="s">
        <v>75</v>
      </c>
      <c r="B29" s="151" t="s">
        <v>48</v>
      </c>
      <c r="C29" s="151" t="s">
        <v>48</v>
      </c>
      <c r="D29" s="151" t="s">
        <v>48</v>
      </c>
      <c r="E29" s="151" t="s">
        <v>48</v>
      </c>
      <c r="F29" s="151" t="s">
        <v>48</v>
      </c>
      <c r="G29" s="152" t="s">
        <v>48</v>
      </c>
      <c r="H29" s="151" t="s">
        <v>48</v>
      </c>
      <c r="I29" s="151" t="s">
        <v>48</v>
      </c>
      <c r="J29" s="151" t="s">
        <v>48</v>
      </c>
      <c r="K29" s="151" t="s">
        <v>48</v>
      </c>
      <c r="L29" s="151" t="s">
        <v>48</v>
      </c>
      <c r="M29" s="151" t="s">
        <v>48</v>
      </c>
      <c r="N29" s="151" t="s">
        <v>48</v>
      </c>
      <c r="O29" s="153" t="e">
        <f t="shared" si="5"/>
        <v>#VALUE!</v>
      </c>
      <c r="P29" s="153" t="e">
        <f t="shared" si="6"/>
        <v>#VALUE!</v>
      </c>
      <c r="Q29" s="149" t="e">
        <f t="shared" si="7"/>
        <v>#VALUE!</v>
      </c>
      <c r="R29" s="149" t="e">
        <f t="shared" si="8"/>
        <v>#VALUE!</v>
      </c>
      <c r="T29" s="6" t="s">
        <v>91</v>
      </c>
      <c r="U29" s="5" t="s">
        <v>120</v>
      </c>
    </row>
    <row r="30" spans="1:22" ht="12.75" customHeight="1">
      <c r="A30" s="145" t="s">
        <v>76</v>
      </c>
      <c r="B30" s="151">
        <v>1</v>
      </c>
      <c r="C30" s="151">
        <v>1</v>
      </c>
      <c r="D30" s="151">
        <v>1</v>
      </c>
      <c r="E30" s="151">
        <v>0</v>
      </c>
      <c r="F30" s="151">
        <v>0</v>
      </c>
      <c r="G30" s="152">
        <v>7</v>
      </c>
      <c r="H30" s="151">
        <v>32</v>
      </c>
      <c r="I30" s="151">
        <v>5</v>
      </c>
      <c r="J30" s="151">
        <v>5</v>
      </c>
      <c r="K30" s="151">
        <v>2</v>
      </c>
      <c r="L30" s="151">
        <v>0</v>
      </c>
      <c r="M30" s="151">
        <v>3</v>
      </c>
      <c r="N30" s="151">
        <v>9</v>
      </c>
      <c r="O30" s="153">
        <f t="shared" si="5"/>
        <v>2</v>
      </c>
      <c r="P30" s="153">
        <f t="shared" si="6"/>
        <v>1.1428571428571428</v>
      </c>
      <c r="Q30" s="149">
        <f t="shared" si="7"/>
        <v>0.15625</v>
      </c>
      <c r="R30" s="149">
        <f t="shared" si="8"/>
        <v>3</v>
      </c>
      <c r="T30" s="6" t="s">
        <v>61</v>
      </c>
      <c r="U30" s="5" t="s">
        <v>105</v>
      </c>
    </row>
    <row r="31" spans="1:22" ht="12.75" customHeight="1">
      <c r="A31" s="145" t="s">
        <v>78</v>
      </c>
      <c r="B31" s="151" t="s">
        <v>48</v>
      </c>
      <c r="C31" s="151" t="s">
        <v>48</v>
      </c>
      <c r="D31" s="151" t="s">
        <v>48</v>
      </c>
      <c r="E31" s="151" t="s">
        <v>48</v>
      </c>
      <c r="F31" s="151" t="s">
        <v>48</v>
      </c>
      <c r="G31" s="152" t="s">
        <v>48</v>
      </c>
      <c r="H31" s="151" t="s">
        <v>48</v>
      </c>
      <c r="I31" s="151" t="s">
        <v>48</v>
      </c>
      <c r="J31" s="151" t="s">
        <v>48</v>
      </c>
      <c r="K31" s="151" t="s">
        <v>48</v>
      </c>
      <c r="L31" s="151" t="s">
        <v>48</v>
      </c>
      <c r="M31" s="151" t="s">
        <v>48</v>
      </c>
      <c r="N31" s="151" t="s">
        <v>48</v>
      </c>
      <c r="O31" s="153" t="e">
        <f t="shared" si="5"/>
        <v>#VALUE!</v>
      </c>
      <c r="P31" s="153" t="e">
        <f t="shared" si="6"/>
        <v>#VALUE!</v>
      </c>
      <c r="Q31" s="149" t="e">
        <f t="shared" si="7"/>
        <v>#VALUE!</v>
      </c>
      <c r="R31" s="149" t="e">
        <f t="shared" si="8"/>
        <v>#VALUE!</v>
      </c>
      <c r="T31" s="6" t="s">
        <v>62</v>
      </c>
      <c r="U31" s="5" t="s">
        <v>106</v>
      </c>
    </row>
    <row r="32" spans="1:22" ht="12.75" customHeight="1">
      <c r="A32" s="145" t="s">
        <v>79</v>
      </c>
      <c r="B32" s="151" t="s">
        <v>48</v>
      </c>
      <c r="C32" s="151" t="s">
        <v>48</v>
      </c>
      <c r="D32" s="151" t="s">
        <v>48</v>
      </c>
      <c r="E32" s="151" t="s">
        <v>48</v>
      </c>
      <c r="F32" s="151" t="s">
        <v>48</v>
      </c>
      <c r="G32" s="152" t="s">
        <v>48</v>
      </c>
      <c r="H32" s="151" t="s">
        <v>48</v>
      </c>
      <c r="I32" s="151" t="s">
        <v>48</v>
      </c>
      <c r="J32" s="151" t="s">
        <v>48</v>
      </c>
      <c r="K32" s="151" t="s">
        <v>48</v>
      </c>
      <c r="L32" s="151" t="s">
        <v>48</v>
      </c>
      <c r="M32" s="151" t="s">
        <v>48</v>
      </c>
      <c r="N32" s="151" t="s">
        <v>48</v>
      </c>
      <c r="O32" s="153" t="e">
        <f t="shared" si="5"/>
        <v>#VALUE!</v>
      </c>
      <c r="P32" s="153" t="e">
        <f t="shared" si="6"/>
        <v>#VALUE!</v>
      </c>
      <c r="Q32" s="149" t="e">
        <f t="shared" si="7"/>
        <v>#VALUE!</v>
      </c>
      <c r="R32" s="149" t="e">
        <f t="shared" si="8"/>
        <v>#VALUE!</v>
      </c>
      <c r="T32" s="6" t="s">
        <v>92</v>
      </c>
      <c r="U32" s="5" t="s">
        <v>121</v>
      </c>
    </row>
    <row r="33" spans="1:22" ht="12.75" customHeight="1">
      <c r="A33" s="143" t="s">
        <v>80</v>
      </c>
      <c r="B33" s="151" t="s">
        <v>48</v>
      </c>
      <c r="C33" s="151" t="s">
        <v>48</v>
      </c>
      <c r="D33" s="151" t="s">
        <v>48</v>
      </c>
      <c r="E33" s="151" t="s">
        <v>48</v>
      </c>
      <c r="F33" s="151" t="s">
        <v>48</v>
      </c>
      <c r="G33" s="152" t="s">
        <v>48</v>
      </c>
      <c r="H33" s="151" t="s">
        <v>48</v>
      </c>
      <c r="I33" s="151" t="s">
        <v>48</v>
      </c>
      <c r="J33" s="151" t="s">
        <v>48</v>
      </c>
      <c r="K33" s="151" t="s">
        <v>48</v>
      </c>
      <c r="L33" s="151" t="s">
        <v>48</v>
      </c>
      <c r="M33" s="151" t="s">
        <v>48</v>
      </c>
      <c r="N33" s="151" t="s">
        <v>48</v>
      </c>
      <c r="O33" s="153" t="e">
        <f t="shared" si="5"/>
        <v>#VALUE!</v>
      </c>
      <c r="P33" s="153" t="e">
        <f t="shared" si="6"/>
        <v>#VALUE!</v>
      </c>
      <c r="Q33" s="149" t="e">
        <f t="shared" si="7"/>
        <v>#VALUE!</v>
      </c>
      <c r="R33" s="149" t="e">
        <f t="shared" si="8"/>
        <v>#VALUE!</v>
      </c>
      <c r="T33" s="6" t="s">
        <v>93</v>
      </c>
      <c r="U33" s="36" t="s">
        <v>122</v>
      </c>
    </row>
    <row r="34" spans="1:22" ht="12.75" customHeight="1">
      <c r="A34" s="143" t="s">
        <v>81</v>
      </c>
      <c r="B34" s="151" t="s">
        <v>48</v>
      </c>
      <c r="C34" s="151" t="s">
        <v>48</v>
      </c>
      <c r="D34" s="151" t="s">
        <v>48</v>
      </c>
      <c r="E34" s="151" t="s">
        <v>48</v>
      </c>
      <c r="F34" s="151" t="s">
        <v>48</v>
      </c>
      <c r="G34" s="152" t="s">
        <v>48</v>
      </c>
      <c r="H34" s="151" t="s">
        <v>48</v>
      </c>
      <c r="I34" s="151" t="s">
        <v>48</v>
      </c>
      <c r="J34" s="151" t="s">
        <v>48</v>
      </c>
      <c r="K34" s="151" t="s">
        <v>48</v>
      </c>
      <c r="L34" s="151" t="s">
        <v>48</v>
      </c>
      <c r="M34" s="151" t="s">
        <v>48</v>
      </c>
      <c r="N34" s="151" t="s">
        <v>48</v>
      </c>
      <c r="O34" s="153" t="e">
        <f>SUM(K34/G34)*7</f>
        <v>#VALUE!</v>
      </c>
      <c r="P34" s="153" t="e">
        <f>SUM(I34,M34)/G34</f>
        <v>#VALUE!</v>
      </c>
      <c r="Q34" s="149" t="e">
        <f>SUM(I34/H34)</f>
        <v>#VALUE!</v>
      </c>
      <c r="R34" s="149" t="e">
        <f>SUM(N34/M34)</f>
        <v>#VALUE!</v>
      </c>
      <c r="T34" s="6"/>
      <c r="U34" s="36"/>
    </row>
    <row r="35" spans="1:22" ht="12.75" customHeight="1">
      <c r="A35" s="145" t="s">
        <v>82</v>
      </c>
      <c r="B35" s="151" t="s">
        <v>48</v>
      </c>
      <c r="C35" s="151" t="s">
        <v>48</v>
      </c>
      <c r="D35" s="151" t="s">
        <v>48</v>
      </c>
      <c r="E35" s="151" t="s">
        <v>48</v>
      </c>
      <c r="F35" s="151" t="s">
        <v>48</v>
      </c>
      <c r="G35" s="152" t="s">
        <v>48</v>
      </c>
      <c r="H35" s="151" t="s">
        <v>48</v>
      </c>
      <c r="I35" s="151" t="s">
        <v>48</v>
      </c>
      <c r="J35" s="151" t="s">
        <v>48</v>
      </c>
      <c r="K35" s="151" t="s">
        <v>48</v>
      </c>
      <c r="L35" s="151" t="s">
        <v>48</v>
      </c>
      <c r="M35" s="151" t="s">
        <v>48</v>
      </c>
      <c r="N35" s="151" t="s">
        <v>48</v>
      </c>
      <c r="O35" s="153" t="e">
        <f>SUM(K35/G35)*7</f>
        <v>#VALUE!</v>
      </c>
      <c r="P35" s="153" t="e">
        <f>SUM(I35,M35)/G35</f>
        <v>#VALUE!</v>
      </c>
      <c r="Q35" s="149" t="e">
        <f>SUM(I35/H35)</f>
        <v>#VALUE!</v>
      </c>
      <c r="R35" s="149" t="e">
        <f>SUM(N35/M35)</f>
        <v>#VALUE!</v>
      </c>
      <c r="T35" s="6" t="s">
        <v>94</v>
      </c>
      <c r="U35" s="5" t="s">
        <v>123</v>
      </c>
    </row>
    <row r="36" spans="1:22" ht="12.75" customHeight="1">
      <c r="A36" s="144" t="s">
        <v>83</v>
      </c>
      <c r="B36" s="147">
        <v>1</v>
      </c>
      <c r="C36" s="154">
        <f t="shared" ref="C36:N36" si="9">SUM(C25:C34)</f>
        <v>1</v>
      </c>
      <c r="D36" s="154">
        <f t="shared" si="9"/>
        <v>1</v>
      </c>
      <c r="E36" s="154">
        <f t="shared" si="9"/>
        <v>0</v>
      </c>
      <c r="F36" s="154">
        <f t="shared" si="9"/>
        <v>0</v>
      </c>
      <c r="G36" s="154">
        <v>8</v>
      </c>
      <c r="H36" s="154">
        <f t="shared" si="9"/>
        <v>32</v>
      </c>
      <c r="I36" s="154">
        <f t="shared" si="9"/>
        <v>5</v>
      </c>
      <c r="J36" s="154">
        <f t="shared" si="9"/>
        <v>5</v>
      </c>
      <c r="K36" s="154">
        <f t="shared" si="9"/>
        <v>2</v>
      </c>
      <c r="L36" s="154">
        <f t="shared" si="9"/>
        <v>0</v>
      </c>
      <c r="M36" s="154">
        <f t="shared" si="9"/>
        <v>3</v>
      </c>
      <c r="N36" s="154">
        <f t="shared" si="9"/>
        <v>9</v>
      </c>
      <c r="O36" s="157">
        <f t="shared" ref="O36" si="10">SUM(K36/G36)*7</f>
        <v>1.75</v>
      </c>
      <c r="P36" s="157">
        <f t="shared" si="6"/>
        <v>1</v>
      </c>
      <c r="Q36" s="156">
        <f t="shared" si="7"/>
        <v>0.15625</v>
      </c>
      <c r="R36" s="156">
        <f t="shared" si="8"/>
        <v>3</v>
      </c>
      <c r="T36" s="6" t="s">
        <v>95</v>
      </c>
      <c r="U36" s="12" t="s">
        <v>124</v>
      </c>
      <c r="V36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755"/>
  <sheetViews>
    <sheetView zoomScale="80" zoomScaleNormal="80" workbookViewId="0">
      <selection activeCell="A42" sqref="A42"/>
    </sheetView>
  </sheetViews>
  <sheetFormatPr defaultRowHeight="12.75" customHeight="1"/>
  <cols>
    <col min="1" max="1" width="25.7109375" style="5" customWidth="1"/>
    <col min="2" max="14" width="5.7109375" style="5" customWidth="1"/>
    <col min="15" max="18" width="6.7109375" style="6" customWidth="1"/>
    <col min="19" max="21" width="9.140625" style="5"/>
    <col min="22" max="23" width="4.85546875" style="5" customWidth="1"/>
    <col min="24" max="38" width="4.7109375" style="5" customWidth="1"/>
    <col min="39" max="16384" width="9.140625" style="5"/>
  </cols>
  <sheetData>
    <row r="1" spans="1:21" ht="26.25" customHeight="1">
      <c r="A1" s="43" t="s">
        <v>346</v>
      </c>
      <c r="T1" s="6" t="s">
        <v>52</v>
      </c>
      <c r="U1" s="36" t="s">
        <v>96</v>
      </c>
    </row>
    <row r="2" spans="1:21" ht="12.75" customHeight="1">
      <c r="T2" s="6" t="s">
        <v>53</v>
      </c>
      <c r="U2" s="5" t="s">
        <v>97</v>
      </c>
    </row>
    <row r="3" spans="1:21" ht="12.75" customHeight="1">
      <c r="A3" s="69" t="s">
        <v>339</v>
      </c>
      <c r="O3" s="5"/>
      <c r="P3" s="5"/>
      <c r="T3" s="6" t="s">
        <v>54</v>
      </c>
      <c r="U3" s="5" t="s">
        <v>98</v>
      </c>
    </row>
    <row r="4" spans="1:21" ht="12.75" customHeight="1">
      <c r="A4" s="70"/>
      <c r="B4" s="70" t="s">
        <v>21</v>
      </c>
      <c r="D4" s="36"/>
      <c r="E4" s="70" t="s">
        <v>22</v>
      </c>
      <c r="H4" s="70" t="s">
        <v>16</v>
      </c>
      <c r="J4" s="70" t="s">
        <v>23</v>
      </c>
      <c r="O4" s="5"/>
      <c r="P4" s="5"/>
      <c r="T4" s="6" t="s">
        <v>55</v>
      </c>
      <c r="U4" s="5" t="s">
        <v>99</v>
      </c>
    </row>
    <row r="5" spans="1:21" ht="12.75" customHeight="1">
      <c r="A5" s="81" t="s">
        <v>337</v>
      </c>
      <c r="B5" s="14" t="s">
        <v>12</v>
      </c>
      <c r="C5" s="12"/>
      <c r="D5" s="71"/>
      <c r="E5" s="12" t="s">
        <v>33</v>
      </c>
      <c r="F5" s="12"/>
      <c r="H5" s="75" t="s">
        <v>180</v>
      </c>
      <c r="J5" s="77" t="s">
        <v>340</v>
      </c>
      <c r="M5"/>
      <c r="O5" t="s">
        <v>341</v>
      </c>
      <c r="P5" s="5"/>
      <c r="T5" s="6" t="s">
        <v>56</v>
      </c>
      <c r="U5" s="5" t="s">
        <v>100</v>
      </c>
    </row>
    <row r="6" spans="1:21" ht="12.75" customHeight="1">
      <c r="A6" s="81" t="s">
        <v>338</v>
      </c>
      <c r="B6" s="12" t="s">
        <v>33</v>
      </c>
      <c r="C6" s="12"/>
      <c r="D6" s="71"/>
      <c r="E6" s="14" t="s">
        <v>12</v>
      </c>
      <c r="F6" s="12"/>
      <c r="H6" s="76" t="s">
        <v>364</v>
      </c>
      <c r="J6" s="17" t="s">
        <v>352</v>
      </c>
      <c r="O6" t="s">
        <v>342</v>
      </c>
      <c r="P6" s="5"/>
      <c r="T6" s="6" t="s">
        <v>57</v>
      </c>
      <c r="U6" s="5" t="s">
        <v>101</v>
      </c>
    </row>
    <row r="7" spans="1:21" ht="12.75" customHeight="1">
      <c r="A7" s="81"/>
      <c r="C7" s="12"/>
      <c r="D7" s="71"/>
      <c r="E7" s="12"/>
      <c r="F7" s="12"/>
      <c r="H7" s="36"/>
      <c r="J7" s="36"/>
      <c r="O7"/>
      <c r="P7" s="5"/>
      <c r="T7" s="6" t="s">
        <v>58</v>
      </c>
      <c r="U7" s="5" t="s">
        <v>102</v>
      </c>
    </row>
    <row r="8" spans="1:21" ht="12.75" customHeight="1">
      <c r="A8" s="81" t="s">
        <v>343</v>
      </c>
      <c r="B8" s="14" t="s">
        <v>12</v>
      </c>
      <c r="C8" s="12"/>
      <c r="D8" s="71"/>
      <c r="E8" s="12" t="s">
        <v>31</v>
      </c>
      <c r="F8" s="12"/>
      <c r="H8" s="17" t="s">
        <v>363</v>
      </c>
      <c r="J8" s="17" t="s">
        <v>355</v>
      </c>
      <c r="O8" s="5" t="s">
        <v>344</v>
      </c>
      <c r="P8" s="5"/>
      <c r="T8" s="6" t="s">
        <v>59</v>
      </c>
      <c r="U8" s="5" t="s">
        <v>103</v>
      </c>
    </row>
    <row r="9" spans="1:21" ht="12.75" customHeight="1">
      <c r="A9" s="81" t="s">
        <v>353</v>
      </c>
      <c r="B9" s="12" t="s">
        <v>31</v>
      </c>
      <c r="C9" s="12"/>
      <c r="D9" s="71"/>
      <c r="E9" s="14" t="s">
        <v>12</v>
      </c>
      <c r="F9" s="12"/>
      <c r="H9" s="17" t="s">
        <v>365</v>
      </c>
      <c r="J9" s="17" t="s">
        <v>357</v>
      </c>
      <c r="O9" s="17" t="s">
        <v>354</v>
      </c>
      <c r="P9" s="5"/>
      <c r="T9" s="6" t="s">
        <v>60</v>
      </c>
      <c r="U9" s="5" t="s">
        <v>104</v>
      </c>
    </row>
    <row r="10" spans="1:21" ht="12.75" customHeight="1">
      <c r="A10" s="81" t="s">
        <v>356</v>
      </c>
      <c r="B10" s="14" t="s">
        <v>12</v>
      </c>
      <c r="C10" s="12"/>
      <c r="D10" s="71"/>
      <c r="E10" s="12" t="s">
        <v>31</v>
      </c>
      <c r="F10" s="12"/>
      <c r="H10" s="17" t="s">
        <v>366</v>
      </c>
      <c r="J10" s="17" t="s">
        <v>358</v>
      </c>
      <c r="O10" s="5" t="s">
        <v>359</v>
      </c>
      <c r="P10" s="5"/>
      <c r="T10" s="6" t="s">
        <v>61</v>
      </c>
      <c r="U10" s="5" t="s">
        <v>105</v>
      </c>
    </row>
    <row r="11" spans="1:21" ht="12.75" customHeight="1">
      <c r="T11" s="6" t="s">
        <v>62</v>
      </c>
      <c r="U11" s="5" t="s">
        <v>106</v>
      </c>
    </row>
    <row r="12" spans="1:21" ht="12.75" customHeight="1">
      <c r="A12" s="81" t="s">
        <v>360</v>
      </c>
      <c r="B12" s="14" t="s">
        <v>12</v>
      </c>
      <c r="E12" s="12" t="s">
        <v>28</v>
      </c>
      <c r="H12" s="17" t="s">
        <v>381</v>
      </c>
      <c r="J12" s="17" t="s">
        <v>386</v>
      </c>
      <c r="O12" s="17" t="s">
        <v>387</v>
      </c>
      <c r="T12" s="6" t="s">
        <v>63</v>
      </c>
      <c r="U12" s="5" t="s">
        <v>107</v>
      </c>
    </row>
    <row r="13" spans="1:21" ht="12.75" customHeight="1">
      <c r="A13" s="81" t="s">
        <v>361</v>
      </c>
      <c r="B13" s="12" t="s">
        <v>28</v>
      </c>
      <c r="E13" s="14" t="s">
        <v>12</v>
      </c>
      <c r="H13" s="17" t="s">
        <v>396</v>
      </c>
      <c r="J13" s="17" t="s">
        <v>390</v>
      </c>
      <c r="K13" t="s">
        <v>397</v>
      </c>
      <c r="O13" s="70" t="s">
        <v>398</v>
      </c>
      <c r="T13" s="6" t="s">
        <v>64</v>
      </c>
      <c r="U13" s="5" t="s">
        <v>108</v>
      </c>
    </row>
    <row r="14" spans="1:21" ht="12.75" customHeight="1">
      <c r="A14" s="81" t="s">
        <v>362</v>
      </c>
      <c r="B14" s="14" t="s">
        <v>12</v>
      </c>
      <c r="E14" s="12" t="s">
        <v>28</v>
      </c>
      <c r="H14" s="17" t="s">
        <v>48</v>
      </c>
      <c r="I14"/>
      <c r="J14" s="17" t="s">
        <v>48</v>
      </c>
      <c r="K14"/>
      <c r="L14" s="17"/>
      <c r="O14" s="17" t="s">
        <v>48</v>
      </c>
      <c r="T14" s="6" t="s">
        <v>65</v>
      </c>
      <c r="U14" s="5" t="s">
        <v>109</v>
      </c>
    </row>
    <row r="15" spans="1:21" ht="12.75" customHeight="1" thickBot="1">
      <c r="T15" s="6" t="s">
        <v>66</v>
      </c>
      <c r="U15" s="5" t="s">
        <v>110</v>
      </c>
    </row>
    <row r="16" spans="1:21" ht="12.75" customHeight="1" thickBot="1">
      <c r="A16" s="106" t="s">
        <v>345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8"/>
      <c r="P16" s="108"/>
      <c r="Q16" s="108"/>
      <c r="R16" s="109"/>
      <c r="T16" s="6" t="s">
        <v>67</v>
      </c>
      <c r="U16" s="36" t="s">
        <v>111</v>
      </c>
    </row>
    <row r="17" spans="1:36" ht="12.75" customHeight="1">
      <c r="A17" s="35" t="s">
        <v>151</v>
      </c>
      <c r="B17" s="7" t="s">
        <v>52</v>
      </c>
      <c r="C17" s="7" t="s">
        <v>53</v>
      </c>
      <c r="D17" s="7" t="s">
        <v>54</v>
      </c>
      <c r="E17" s="7" t="s">
        <v>55</v>
      </c>
      <c r="F17" s="7" t="s">
        <v>56</v>
      </c>
      <c r="G17" s="7" t="s">
        <v>57</v>
      </c>
      <c r="H17" s="7" t="s">
        <v>58</v>
      </c>
      <c r="I17" s="7" t="s">
        <v>59</v>
      </c>
      <c r="J17" s="7" t="s">
        <v>60</v>
      </c>
      <c r="K17" s="7" t="s">
        <v>61</v>
      </c>
      <c r="L17" s="7" t="s">
        <v>62</v>
      </c>
      <c r="M17" s="7" t="s">
        <v>63</v>
      </c>
      <c r="N17" s="7" t="s">
        <v>64</v>
      </c>
      <c r="O17" s="34" t="s">
        <v>65</v>
      </c>
      <c r="P17" s="34" t="s">
        <v>66</v>
      </c>
      <c r="Q17" s="34" t="s">
        <v>67</v>
      </c>
      <c r="R17" s="33" t="s">
        <v>68</v>
      </c>
      <c r="T17" s="6" t="s">
        <v>68</v>
      </c>
      <c r="U17" s="12" t="s">
        <v>112</v>
      </c>
    </row>
    <row r="18" spans="1:36" ht="12.75" customHeight="1">
      <c r="A18" s="5" t="s">
        <v>69</v>
      </c>
      <c r="B18" s="16">
        <v>7</v>
      </c>
      <c r="C18" s="16">
        <v>24</v>
      </c>
      <c r="D18" s="16">
        <v>23</v>
      </c>
      <c r="E18" s="16">
        <v>2</v>
      </c>
      <c r="F18" s="16">
        <v>5</v>
      </c>
      <c r="G18" s="16">
        <v>0</v>
      </c>
      <c r="H18" s="16">
        <v>0</v>
      </c>
      <c r="I18" s="16">
        <v>0</v>
      </c>
      <c r="J18" s="16">
        <v>2</v>
      </c>
      <c r="K18" s="16">
        <v>1</v>
      </c>
      <c r="L18" s="16">
        <v>5</v>
      </c>
      <c r="M18" s="16">
        <v>5</v>
      </c>
      <c r="N18" s="16">
        <v>4</v>
      </c>
      <c r="O18" s="41">
        <f>SUM(F18/D18)</f>
        <v>0.21739130434782608</v>
      </c>
      <c r="P18" s="41">
        <f>SUM(F18,K18)/C18</f>
        <v>0.25</v>
      </c>
      <c r="Q18" s="41">
        <f>SUM(N18/D18)</f>
        <v>0.17391304347826086</v>
      </c>
      <c r="R18" s="42">
        <f>SUM(P18:Q18)</f>
        <v>0.42391304347826086</v>
      </c>
    </row>
    <row r="19" spans="1:36" ht="12.75" customHeight="1">
      <c r="A19" s="12" t="s">
        <v>70</v>
      </c>
      <c r="B19" s="148">
        <v>6</v>
      </c>
      <c r="C19" s="148">
        <v>16</v>
      </c>
      <c r="D19" s="148">
        <v>10</v>
      </c>
      <c r="E19" s="148">
        <v>3</v>
      </c>
      <c r="F19" s="148">
        <v>3</v>
      </c>
      <c r="G19" s="148">
        <v>1</v>
      </c>
      <c r="H19" s="148">
        <v>0</v>
      </c>
      <c r="I19" s="148">
        <v>0</v>
      </c>
      <c r="J19" s="148">
        <v>1</v>
      </c>
      <c r="K19" s="148">
        <v>6</v>
      </c>
      <c r="L19" s="148">
        <v>1</v>
      </c>
      <c r="M19" s="148">
        <v>0</v>
      </c>
      <c r="N19" s="148">
        <v>4</v>
      </c>
      <c r="O19" s="41">
        <f t="shared" ref="O19:O32" si="0">SUM(F19/D19)</f>
        <v>0.3</v>
      </c>
      <c r="P19" s="41">
        <f t="shared" ref="P19:P32" si="1">SUM(F19,K19)/C19</f>
        <v>0.5625</v>
      </c>
      <c r="Q19" s="41">
        <f t="shared" ref="Q19:Q32" si="2">SUM(N19/D19)</f>
        <v>0.4</v>
      </c>
      <c r="R19" s="42">
        <f t="shared" ref="R19:R32" si="3">SUM(P19:Q19)</f>
        <v>0.96250000000000002</v>
      </c>
      <c r="T19" s="6" t="s">
        <v>52</v>
      </c>
      <c r="U19" s="5" t="s">
        <v>96</v>
      </c>
    </row>
    <row r="20" spans="1:36" ht="12.75" customHeight="1">
      <c r="A20" s="5" t="s">
        <v>71</v>
      </c>
      <c r="B20" s="16">
        <v>7</v>
      </c>
      <c r="C20" s="16">
        <v>19</v>
      </c>
      <c r="D20" s="16">
        <v>17</v>
      </c>
      <c r="E20" s="16">
        <v>4</v>
      </c>
      <c r="F20" s="16">
        <v>4</v>
      </c>
      <c r="G20" s="16">
        <v>0</v>
      </c>
      <c r="H20" s="16">
        <v>0</v>
      </c>
      <c r="I20" s="16">
        <v>0</v>
      </c>
      <c r="J20" s="16">
        <v>4</v>
      </c>
      <c r="K20" s="16">
        <v>1</v>
      </c>
      <c r="L20" s="16">
        <v>1</v>
      </c>
      <c r="M20" s="16">
        <v>2</v>
      </c>
      <c r="N20" s="16">
        <v>4</v>
      </c>
      <c r="O20" s="41">
        <f t="shared" si="0"/>
        <v>0.23529411764705882</v>
      </c>
      <c r="P20" s="41">
        <f t="shared" si="1"/>
        <v>0.26315789473684209</v>
      </c>
      <c r="Q20" s="41">
        <f t="shared" si="2"/>
        <v>0.23529411764705882</v>
      </c>
      <c r="R20" s="42">
        <f t="shared" si="3"/>
        <v>0.49845201238390091</v>
      </c>
      <c r="T20" s="6" t="s">
        <v>84</v>
      </c>
      <c r="U20" s="5" t="s">
        <v>113</v>
      </c>
    </row>
    <row r="21" spans="1:36" ht="12.75" customHeight="1">
      <c r="A21" s="5" t="s">
        <v>72</v>
      </c>
      <c r="B21" s="16">
        <v>7</v>
      </c>
      <c r="C21" s="16">
        <v>23</v>
      </c>
      <c r="D21" s="16">
        <v>17</v>
      </c>
      <c r="E21" s="16">
        <v>7</v>
      </c>
      <c r="F21" s="16">
        <v>8</v>
      </c>
      <c r="G21" s="16">
        <v>0</v>
      </c>
      <c r="H21" s="16">
        <v>0</v>
      </c>
      <c r="I21" s="16">
        <v>0</v>
      </c>
      <c r="J21" s="16">
        <v>5</v>
      </c>
      <c r="K21" s="16">
        <v>5</v>
      </c>
      <c r="L21" s="16">
        <v>0</v>
      </c>
      <c r="M21" s="16">
        <v>2</v>
      </c>
      <c r="N21" s="16">
        <v>8</v>
      </c>
      <c r="O21" s="41">
        <f t="shared" si="0"/>
        <v>0.47058823529411764</v>
      </c>
      <c r="P21" s="41">
        <f t="shared" si="1"/>
        <v>0.56521739130434778</v>
      </c>
      <c r="Q21" s="41">
        <f t="shared" si="2"/>
        <v>0.47058823529411764</v>
      </c>
      <c r="R21" s="42">
        <f t="shared" si="3"/>
        <v>1.0358056265984654</v>
      </c>
      <c r="T21" s="6" t="s">
        <v>85</v>
      </c>
      <c r="U21" s="5" t="s">
        <v>114</v>
      </c>
    </row>
    <row r="22" spans="1:36" ht="12.75" customHeight="1">
      <c r="A22" s="5" t="s">
        <v>73</v>
      </c>
      <c r="B22" s="16" t="s">
        <v>48</v>
      </c>
      <c r="C22" s="16" t="s">
        <v>48</v>
      </c>
      <c r="D22" s="16" t="s">
        <v>48</v>
      </c>
      <c r="E22" s="16" t="s">
        <v>48</v>
      </c>
      <c r="F22" s="16" t="s">
        <v>48</v>
      </c>
      <c r="G22" s="16" t="s">
        <v>48</v>
      </c>
      <c r="H22" s="16" t="s">
        <v>48</v>
      </c>
      <c r="I22" s="16" t="s">
        <v>48</v>
      </c>
      <c r="J22" s="16" t="s">
        <v>48</v>
      </c>
      <c r="K22" s="16" t="s">
        <v>48</v>
      </c>
      <c r="L22" s="16" t="s">
        <v>48</v>
      </c>
      <c r="M22" s="16" t="s">
        <v>48</v>
      </c>
      <c r="N22" s="16" t="s">
        <v>48</v>
      </c>
      <c r="O22" s="41" t="e">
        <f t="shared" si="0"/>
        <v>#VALUE!</v>
      </c>
      <c r="P22" s="41" t="e">
        <f t="shared" si="1"/>
        <v>#VALUE!</v>
      </c>
      <c r="Q22" s="41" t="e">
        <f t="shared" si="2"/>
        <v>#VALUE!</v>
      </c>
      <c r="R22" s="42" t="e">
        <f t="shared" si="3"/>
        <v>#VALUE!</v>
      </c>
      <c r="T22" s="6" t="s">
        <v>86</v>
      </c>
      <c r="U22" s="5" t="s">
        <v>115</v>
      </c>
    </row>
    <row r="23" spans="1:36" ht="12.75" customHeight="1">
      <c r="A23" s="5" t="s">
        <v>74</v>
      </c>
      <c r="B23" s="16">
        <v>7</v>
      </c>
      <c r="C23" s="16">
        <v>19</v>
      </c>
      <c r="D23" s="16">
        <v>18</v>
      </c>
      <c r="E23" s="16">
        <v>4</v>
      </c>
      <c r="F23" s="16">
        <v>8</v>
      </c>
      <c r="G23" s="16">
        <v>4</v>
      </c>
      <c r="H23" s="16">
        <v>0</v>
      </c>
      <c r="I23" s="16">
        <v>0</v>
      </c>
      <c r="J23" s="16">
        <v>4</v>
      </c>
      <c r="K23" s="16">
        <v>2</v>
      </c>
      <c r="L23" s="16">
        <v>2</v>
      </c>
      <c r="M23" s="16">
        <v>0</v>
      </c>
      <c r="N23" s="16">
        <v>10</v>
      </c>
      <c r="O23" s="41">
        <f t="shared" si="0"/>
        <v>0.44444444444444442</v>
      </c>
      <c r="P23" s="41">
        <f t="shared" si="1"/>
        <v>0.52631578947368418</v>
      </c>
      <c r="Q23" s="41">
        <f t="shared" si="2"/>
        <v>0.55555555555555558</v>
      </c>
      <c r="R23" s="42">
        <f t="shared" si="3"/>
        <v>1.0818713450292399</v>
      </c>
      <c r="T23" s="6" t="s">
        <v>87</v>
      </c>
      <c r="U23" s="5" t="s">
        <v>116</v>
      </c>
    </row>
    <row r="24" spans="1:36" ht="12.75" customHeight="1">
      <c r="A24" s="5" t="s">
        <v>75</v>
      </c>
      <c r="B24" s="16">
        <v>7</v>
      </c>
      <c r="C24" s="16">
        <v>24</v>
      </c>
      <c r="D24" s="16">
        <v>19</v>
      </c>
      <c r="E24" s="16">
        <v>3</v>
      </c>
      <c r="F24" s="16">
        <v>11</v>
      </c>
      <c r="G24" s="16">
        <v>2</v>
      </c>
      <c r="H24" s="16">
        <v>0</v>
      </c>
      <c r="I24" s="16">
        <v>0</v>
      </c>
      <c r="J24" s="16">
        <v>11</v>
      </c>
      <c r="K24" s="16">
        <v>5</v>
      </c>
      <c r="L24" s="16">
        <v>2</v>
      </c>
      <c r="M24" s="16">
        <v>1</v>
      </c>
      <c r="N24" s="16">
        <v>13</v>
      </c>
      <c r="O24" s="41">
        <f t="shared" si="0"/>
        <v>0.57894736842105265</v>
      </c>
      <c r="P24" s="41">
        <f t="shared" si="1"/>
        <v>0.66666666666666663</v>
      </c>
      <c r="Q24" s="41">
        <f t="shared" si="2"/>
        <v>0.68421052631578949</v>
      </c>
      <c r="R24" s="42">
        <f t="shared" si="3"/>
        <v>1.3508771929824561</v>
      </c>
      <c r="T24" s="6" t="s">
        <v>88</v>
      </c>
      <c r="U24" s="5" t="s">
        <v>117</v>
      </c>
    </row>
    <row r="25" spans="1:36" ht="12.75" customHeight="1">
      <c r="A25" s="5" t="s">
        <v>76</v>
      </c>
      <c r="B25" s="16">
        <v>7</v>
      </c>
      <c r="C25" s="16">
        <v>24</v>
      </c>
      <c r="D25" s="16">
        <v>20</v>
      </c>
      <c r="E25" s="16">
        <v>6</v>
      </c>
      <c r="F25" s="16">
        <v>8</v>
      </c>
      <c r="G25" s="16">
        <v>1</v>
      </c>
      <c r="H25" s="16">
        <v>0</v>
      </c>
      <c r="I25" s="16">
        <v>0</v>
      </c>
      <c r="J25" s="16">
        <v>8</v>
      </c>
      <c r="K25" s="16">
        <v>2</v>
      </c>
      <c r="L25" s="16">
        <v>0</v>
      </c>
      <c r="M25" s="16">
        <v>3</v>
      </c>
      <c r="N25" s="16">
        <v>9</v>
      </c>
      <c r="O25" s="41">
        <f t="shared" si="0"/>
        <v>0.4</v>
      </c>
      <c r="P25" s="41">
        <f t="shared" si="1"/>
        <v>0.41666666666666669</v>
      </c>
      <c r="Q25" s="41">
        <f t="shared" si="2"/>
        <v>0.45</v>
      </c>
      <c r="R25" s="42">
        <f t="shared" si="3"/>
        <v>0.8666666666666667</v>
      </c>
      <c r="T25" s="6" t="s">
        <v>89</v>
      </c>
      <c r="U25" s="5" t="s">
        <v>118</v>
      </c>
    </row>
    <row r="26" spans="1:36" ht="12.75" customHeight="1">
      <c r="A26" s="5" t="s">
        <v>77</v>
      </c>
      <c r="B26" s="16">
        <v>6</v>
      </c>
      <c r="C26" s="16">
        <v>16</v>
      </c>
      <c r="D26" s="16">
        <v>14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2</v>
      </c>
      <c r="L26" s="16">
        <v>11</v>
      </c>
      <c r="M26" s="16">
        <v>0</v>
      </c>
      <c r="N26" s="16">
        <v>0</v>
      </c>
      <c r="O26" s="41">
        <f t="shared" si="0"/>
        <v>0</v>
      </c>
      <c r="P26" s="41">
        <f t="shared" si="1"/>
        <v>0.125</v>
      </c>
      <c r="Q26" s="41">
        <f t="shared" si="2"/>
        <v>0</v>
      </c>
      <c r="R26" s="42">
        <f t="shared" si="3"/>
        <v>0.125</v>
      </c>
      <c r="T26" s="6" t="s">
        <v>56</v>
      </c>
      <c r="U26" s="5" t="s">
        <v>100</v>
      </c>
    </row>
    <row r="27" spans="1:36" ht="12.75" customHeight="1">
      <c r="A27" s="5" t="s">
        <v>78</v>
      </c>
      <c r="B27" s="16" t="s">
        <v>48</v>
      </c>
      <c r="C27" s="16" t="s">
        <v>48</v>
      </c>
      <c r="D27" s="16" t="s">
        <v>48</v>
      </c>
      <c r="E27" s="16" t="s">
        <v>48</v>
      </c>
      <c r="F27" s="16" t="s">
        <v>48</v>
      </c>
      <c r="G27" s="16" t="s">
        <v>48</v>
      </c>
      <c r="H27" s="16" t="s">
        <v>48</v>
      </c>
      <c r="I27" s="16" t="s">
        <v>48</v>
      </c>
      <c r="J27" s="16" t="s">
        <v>48</v>
      </c>
      <c r="K27" s="16" t="s">
        <v>48</v>
      </c>
      <c r="L27" s="16" t="s">
        <v>48</v>
      </c>
      <c r="M27" s="16" t="s">
        <v>48</v>
      </c>
      <c r="N27" s="16" t="s">
        <v>48</v>
      </c>
      <c r="O27" s="41" t="e">
        <f t="shared" si="0"/>
        <v>#VALUE!</v>
      </c>
      <c r="P27" s="41" t="e">
        <f t="shared" si="1"/>
        <v>#VALUE!</v>
      </c>
      <c r="Q27" s="41" t="e">
        <f t="shared" si="2"/>
        <v>#VALUE!</v>
      </c>
      <c r="R27" s="42" t="e">
        <f t="shared" si="3"/>
        <v>#VALUE!</v>
      </c>
      <c r="T27" s="6" t="s">
        <v>55</v>
      </c>
      <c r="U27" s="5" t="s">
        <v>99</v>
      </c>
      <c r="V27" s="11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6" ht="12.75" customHeight="1">
      <c r="A28" s="5" t="s">
        <v>79</v>
      </c>
      <c r="B28" s="16">
        <v>7</v>
      </c>
      <c r="C28" s="16">
        <v>26</v>
      </c>
      <c r="D28" s="16">
        <v>22</v>
      </c>
      <c r="E28" s="16">
        <v>12</v>
      </c>
      <c r="F28" s="16">
        <v>9</v>
      </c>
      <c r="G28" s="16">
        <v>4</v>
      </c>
      <c r="H28" s="16">
        <v>0</v>
      </c>
      <c r="I28" s="16">
        <v>0</v>
      </c>
      <c r="J28" s="16">
        <v>5</v>
      </c>
      <c r="K28" s="16">
        <v>2</v>
      </c>
      <c r="L28" s="16">
        <v>6</v>
      </c>
      <c r="M28" s="16">
        <v>5</v>
      </c>
      <c r="N28" s="16">
        <v>13</v>
      </c>
      <c r="O28" s="41">
        <f t="shared" si="0"/>
        <v>0.40909090909090912</v>
      </c>
      <c r="P28" s="41">
        <f t="shared" si="1"/>
        <v>0.42307692307692307</v>
      </c>
      <c r="Q28" s="41">
        <f t="shared" si="2"/>
        <v>0.59090909090909094</v>
      </c>
      <c r="R28" s="42">
        <f t="shared" si="3"/>
        <v>1.013986013986014</v>
      </c>
      <c r="T28" s="6" t="s">
        <v>90</v>
      </c>
      <c r="U28" s="5" t="s">
        <v>119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6" ht="12.75" customHeight="1">
      <c r="A29" s="5" t="s">
        <v>80</v>
      </c>
      <c r="B29" s="16">
        <v>7</v>
      </c>
      <c r="C29" s="16">
        <v>19</v>
      </c>
      <c r="D29" s="16">
        <v>14</v>
      </c>
      <c r="E29" s="16">
        <v>3</v>
      </c>
      <c r="F29" s="16">
        <v>4</v>
      </c>
      <c r="G29" s="16">
        <v>0</v>
      </c>
      <c r="H29" s="16">
        <v>0</v>
      </c>
      <c r="I29" s="16">
        <v>0</v>
      </c>
      <c r="J29" s="16">
        <v>3</v>
      </c>
      <c r="K29" s="16">
        <v>5</v>
      </c>
      <c r="L29" s="16">
        <v>3</v>
      </c>
      <c r="M29" s="16">
        <v>2</v>
      </c>
      <c r="N29" s="16">
        <v>5</v>
      </c>
      <c r="O29" s="41">
        <f t="shared" si="0"/>
        <v>0.2857142857142857</v>
      </c>
      <c r="P29" s="41">
        <f t="shared" si="1"/>
        <v>0.47368421052631576</v>
      </c>
      <c r="Q29" s="41">
        <f t="shared" si="2"/>
        <v>0.35714285714285715</v>
      </c>
      <c r="R29" s="42">
        <f t="shared" si="3"/>
        <v>0.83082706766917291</v>
      </c>
      <c r="T29" s="6" t="s">
        <v>91</v>
      </c>
      <c r="U29" s="5" t="s">
        <v>120</v>
      </c>
      <c r="V29" s="12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 ht="12.75" customHeight="1">
      <c r="A30" s="5" t="s">
        <v>81</v>
      </c>
      <c r="B30" s="16">
        <v>7</v>
      </c>
      <c r="C30" s="16">
        <v>25</v>
      </c>
      <c r="D30" s="16">
        <v>22</v>
      </c>
      <c r="E30" s="16">
        <v>8</v>
      </c>
      <c r="F30" s="16">
        <v>12</v>
      </c>
      <c r="G30" s="16">
        <v>1</v>
      </c>
      <c r="H30" s="16">
        <v>0</v>
      </c>
      <c r="I30" s="16">
        <v>0</v>
      </c>
      <c r="J30" s="16">
        <v>3</v>
      </c>
      <c r="K30" s="16">
        <v>2</v>
      </c>
      <c r="L30" s="16">
        <v>0</v>
      </c>
      <c r="M30" s="16">
        <v>8</v>
      </c>
      <c r="N30" s="16">
        <v>13</v>
      </c>
      <c r="O30" s="41">
        <f t="shared" si="0"/>
        <v>0.54545454545454541</v>
      </c>
      <c r="P30" s="41">
        <f t="shared" si="1"/>
        <v>0.56000000000000005</v>
      </c>
      <c r="Q30" s="41">
        <f t="shared" si="2"/>
        <v>0.59090909090909094</v>
      </c>
      <c r="R30" s="42">
        <f t="shared" si="3"/>
        <v>1.1509090909090909</v>
      </c>
      <c r="T30" s="6" t="s">
        <v>61</v>
      </c>
      <c r="U30" s="5" t="s">
        <v>105</v>
      </c>
      <c r="W30" s="12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 spans="1:36" ht="12.75" customHeight="1">
      <c r="A31" s="5" t="s">
        <v>82</v>
      </c>
      <c r="B31" s="16">
        <v>7</v>
      </c>
      <c r="C31" s="16">
        <v>19</v>
      </c>
      <c r="D31" s="16">
        <v>17</v>
      </c>
      <c r="E31" s="16">
        <v>3</v>
      </c>
      <c r="F31" s="16">
        <v>4</v>
      </c>
      <c r="G31" s="16">
        <v>1</v>
      </c>
      <c r="H31" s="16">
        <v>0</v>
      </c>
      <c r="I31" s="16">
        <v>0</v>
      </c>
      <c r="J31" s="16">
        <v>2</v>
      </c>
      <c r="K31" s="16">
        <v>2</v>
      </c>
      <c r="L31" s="16">
        <v>4</v>
      </c>
      <c r="M31" s="16">
        <v>0</v>
      </c>
      <c r="N31" s="16">
        <v>5</v>
      </c>
      <c r="O31" s="41">
        <f t="shared" si="0"/>
        <v>0.23529411764705882</v>
      </c>
      <c r="P31" s="41">
        <f t="shared" si="1"/>
        <v>0.31578947368421051</v>
      </c>
      <c r="Q31" s="41">
        <f t="shared" si="2"/>
        <v>0.29411764705882354</v>
      </c>
      <c r="R31" s="42">
        <f t="shared" si="3"/>
        <v>0.60990712074303399</v>
      </c>
      <c r="T31" s="6" t="s">
        <v>62</v>
      </c>
      <c r="U31" s="5" t="s">
        <v>106</v>
      </c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ht="12.75" customHeight="1">
      <c r="A32" s="11" t="s">
        <v>83</v>
      </c>
      <c r="B32" s="11"/>
      <c r="C32" s="7">
        <f>SUM(C18:C31)</f>
        <v>254</v>
      </c>
      <c r="D32" s="7">
        <f t="shared" ref="D32:N32" si="4">SUM(D18:D31)</f>
        <v>213</v>
      </c>
      <c r="E32" s="7">
        <f t="shared" si="4"/>
        <v>55</v>
      </c>
      <c r="F32" s="7">
        <f t="shared" si="4"/>
        <v>76</v>
      </c>
      <c r="G32" s="7">
        <f t="shared" si="4"/>
        <v>14</v>
      </c>
      <c r="H32" s="7">
        <f t="shared" si="4"/>
        <v>0</v>
      </c>
      <c r="I32" s="7">
        <f t="shared" si="4"/>
        <v>0</v>
      </c>
      <c r="J32" s="7">
        <f t="shared" si="4"/>
        <v>48</v>
      </c>
      <c r="K32" s="7">
        <f t="shared" si="4"/>
        <v>35</v>
      </c>
      <c r="L32" s="7">
        <f t="shared" si="4"/>
        <v>35</v>
      </c>
      <c r="M32" s="7">
        <f t="shared" si="4"/>
        <v>28</v>
      </c>
      <c r="N32" s="7">
        <f t="shared" si="4"/>
        <v>88</v>
      </c>
      <c r="O32" s="41">
        <f t="shared" si="0"/>
        <v>0.35680751173708919</v>
      </c>
      <c r="P32" s="41">
        <f t="shared" si="1"/>
        <v>0.43700787401574803</v>
      </c>
      <c r="Q32" s="41">
        <f t="shared" si="2"/>
        <v>0.41314553990610331</v>
      </c>
      <c r="R32" s="42">
        <f t="shared" si="3"/>
        <v>0.8501534139218514</v>
      </c>
      <c r="T32" s="6" t="s">
        <v>92</v>
      </c>
      <c r="U32" s="5" t="s">
        <v>121</v>
      </c>
      <c r="X32" s="10"/>
      <c r="Y32" s="16"/>
      <c r="Z32" s="16"/>
      <c r="AA32" s="10"/>
      <c r="AB32" s="16"/>
      <c r="AC32" s="10"/>
      <c r="AD32" s="10"/>
      <c r="AE32" s="10"/>
      <c r="AF32" s="10"/>
      <c r="AG32" s="16"/>
      <c r="AH32" s="10"/>
      <c r="AI32" s="10"/>
      <c r="AJ32" s="16"/>
    </row>
    <row r="33" spans="1:36" ht="12.75" customHeight="1" thickBot="1">
      <c r="O33" s="46"/>
      <c r="P33" s="46"/>
      <c r="Q33" s="46"/>
      <c r="R33" s="84"/>
      <c r="T33" s="6" t="s">
        <v>93</v>
      </c>
      <c r="U33" s="36" t="s">
        <v>122</v>
      </c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1:36" ht="12.75" customHeight="1">
      <c r="A34" s="35" t="s">
        <v>152</v>
      </c>
      <c r="B34" s="7" t="s">
        <v>52</v>
      </c>
      <c r="C34" s="7" t="s">
        <v>84</v>
      </c>
      <c r="D34" s="7" t="s">
        <v>85</v>
      </c>
      <c r="E34" s="7" t="s">
        <v>86</v>
      </c>
      <c r="F34" s="7" t="s">
        <v>87</v>
      </c>
      <c r="G34" s="7" t="s">
        <v>88</v>
      </c>
      <c r="H34" s="7" t="s">
        <v>89</v>
      </c>
      <c r="I34" s="7" t="s">
        <v>56</v>
      </c>
      <c r="J34" s="7" t="s">
        <v>55</v>
      </c>
      <c r="K34" s="7" t="s">
        <v>90</v>
      </c>
      <c r="L34" s="7" t="s">
        <v>91</v>
      </c>
      <c r="M34" s="7" t="s">
        <v>61</v>
      </c>
      <c r="N34" s="7" t="s">
        <v>62</v>
      </c>
      <c r="O34" s="39" t="s">
        <v>92</v>
      </c>
      <c r="P34" s="39" t="s">
        <v>93</v>
      </c>
      <c r="Q34" s="39" t="s">
        <v>94</v>
      </c>
      <c r="R34" s="55" t="s">
        <v>95</v>
      </c>
      <c r="T34" s="6" t="s">
        <v>94</v>
      </c>
      <c r="U34" s="5" t="s">
        <v>123</v>
      </c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 spans="1:36" ht="12.75" customHeight="1">
      <c r="A35" s="5" t="s">
        <v>69</v>
      </c>
      <c r="B35" s="151">
        <v>1</v>
      </c>
      <c r="C35" s="151">
        <v>0</v>
      </c>
      <c r="D35" s="151">
        <v>0</v>
      </c>
      <c r="E35" s="151">
        <v>0</v>
      </c>
      <c r="F35" s="151">
        <v>0</v>
      </c>
      <c r="G35" s="152">
        <v>2</v>
      </c>
      <c r="H35" s="151">
        <v>6</v>
      </c>
      <c r="I35" s="151">
        <v>0</v>
      </c>
      <c r="J35" s="151">
        <v>0</v>
      </c>
      <c r="K35" s="151">
        <v>0</v>
      </c>
      <c r="L35" s="151">
        <v>0</v>
      </c>
      <c r="M35" s="151">
        <v>0</v>
      </c>
      <c r="N35" s="151">
        <v>0</v>
      </c>
      <c r="O35" s="85">
        <f t="shared" ref="O35:O46" si="5">SUM(K35/G35)*7</f>
        <v>0</v>
      </c>
      <c r="P35" s="85">
        <f t="shared" ref="P35:P46" si="6">SUM(I35,M35)/G35</f>
        <v>0</v>
      </c>
      <c r="Q35" s="41">
        <f t="shared" ref="Q35:Q46" si="7">SUM(I35/H35)</f>
        <v>0</v>
      </c>
      <c r="R35" s="42" t="e">
        <f t="shared" ref="R35:R46" si="8">SUM(N35/M35)</f>
        <v>#DIV/0!</v>
      </c>
      <c r="T35" s="6" t="s">
        <v>95</v>
      </c>
      <c r="U35" s="12" t="s">
        <v>124</v>
      </c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 spans="1:36" ht="12.75" customHeight="1">
      <c r="A36" s="5" t="s">
        <v>71</v>
      </c>
      <c r="B36" s="19" t="s">
        <v>48</v>
      </c>
      <c r="C36" s="19" t="s">
        <v>48</v>
      </c>
      <c r="D36" s="19" t="s">
        <v>48</v>
      </c>
      <c r="E36" s="19" t="s">
        <v>48</v>
      </c>
      <c r="F36" s="19" t="s">
        <v>48</v>
      </c>
      <c r="G36" s="20" t="s">
        <v>48</v>
      </c>
      <c r="H36" s="19" t="s">
        <v>48</v>
      </c>
      <c r="I36" s="19" t="s">
        <v>48</v>
      </c>
      <c r="J36" s="19" t="s">
        <v>48</v>
      </c>
      <c r="K36" s="19" t="s">
        <v>48</v>
      </c>
      <c r="L36" s="19" t="s">
        <v>48</v>
      </c>
      <c r="M36" s="19" t="s">
        <v>48</v>
      </c>
      <c r="N36" s="19" t="s">
        <v>48</v>
      </c>
      <c r="O36" s="85" t="e">
        <f t="shared" si="5"/>
        <v>#VALUE!</v>
      </c>
      <c r="P36" s="85" t="e">
        <f t="shared" si="6"/>
        <v>#VALUE!</v>
      </c>
      <c r="Q36" s="41" t="e">
        <f t="shared" si="7"/>
        <v>#VALUE!</v>
      </c>
      <c r="R36" s="42" t="e">
        <f t="shared" si="8"/>
        <v>#VALUE!</v>
      </c>
      <c r="X36" s="10"/>
      <c r="Y36" s="10"/>
      <c r="Z36" s="10"/>
      <c r="AA36" s="10"/>
      <c r="AB36" s="10"/>
      <c r="AC36" s="16"/>
      <c r="AD36" s="16"/>
      <c r="AE36" s="16"/>
      <c r="AF36" s="16"/>
      <c r="AG36" s="16"/>
      <c r="AH36" s="16"/>
      <c r="AI36" s="16"/>
      <c r="AJ36" s="16"/>
    </row>
    <row r="37" spans="1:36" ht="12.75" customHeight="1">
      <c r="A37" s="12" t="s">
        <v>72</v>
      </c>
      <c r="B37" s="19" t="s">
        <v>48</v>
      </c>
      <c r="C37" s="19" t="s">
        <v>48</v>
      </c>
      <c r="D37" s="19" t="s">
        <v>48</v>
      </c>
      <c r="E37" s="19" t="s">
        <v>48</v>
      </c>
      <c r="F37" s="19" t="s">
        <v>48</v>
      </c>
      <c r="G37" s="20" t="s">
        <v>48</v>
      </c>
      <c r="H37" s="19" t="s">
        <v>48</v>
      </c>
      <c r="I37" s="19" t="s">
        <v>48</v>
      </c>
      <c r="J37" s="19" t="s">
        <v>48</v>
      </c>
      <c r="K37" s="19" t="s">
        <v>48</v>
      </c>
      <c r="L37" s="19" t="s">
        <v>48</v>
      </c>
      <c r="M37" s="19" t="s">
        <v>48</v>
      </c>
      <c r="N37" s="19" t="s">
        <v>48</v>
      </c>
      <c r="O37" s="85" t="e">
        <f t="shared" si="5"/>
        <v>#VALUE!</v>
      </c>
      <c r="P37" s="85" t="e">
        <f t="shared" si="6"/>
        <v>#VALUE!</v>
      </c>
      <c r="Q37" s="41" t="e">
        <f t="shared" si="7"/>
        <v>#VALUE!</v>
      </c>
      <c r="R37" s="42" t="e">
        <f t="shared" si="8"/>
        <v>#VALUE!</v>
      </c>
      <c r="T37" s="6" t="s">
        <v>52</v>
      </c>
      <c r="U37" s="36" t="s">
        <v>96</v>
      </c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 spans="1:36" ht="12.75" customHeight="1">
      <c r="A38" s="12" t="s">
        <v>74</v>
      </c>
      <c r="B38" s="19" t="s">
        <v>48</v>
      </c>
      <c r="C38" s="19" t="s">
        <v>48</v>
      </c>
      <c r="D38" s="19" t="s">
        <v>48</v>
      </c>
      <c r="E38" s="19" t="s">
        <v>48</v>
      </c>
      <c r="F38" s="19" t="s">
        <v>48</v>
      </c>
      <c r="G38" s="20" t="s">
        <v>48</v>
      </c>
      <c r="H38" s="19" t="s">
        <v>48</v>
      </c>
      <c r="I38" s="19" t="s">
        <v>48</v>
      </c>
      <c r="J38" s="19" t="s">
        <v>48</v>
      </c>
      <c r="K38" s="19" t="s">
        <v>48</v>
      </c>
      <c r="L38" s="19" t="s">
        <v>48</v>
      </c>
      <c r="M38" s="19" t="s">
        <v>48</v>
      </c>
      <c r="N38" s="19" t="s">
        <v>48</v>
      </c>
      <c r="O38" s="85" t="e">
        <f t="shared" si="5"/>
        <v>#VALUE!</v>
      </c>
      <c r="P38" s="85" t="e">
        <f t="shared" si="6"/>
        <v>#VALUE!</v>
      </c>
      <c r="Q38" s="41" t="e">
        <f t="shared" si="7"/>
        <v>#VALUE!</v>
      </c>
      <c r="R38" s="42" t="e">
        <f t="shared" si="8"/>
        <v>#VALUE!</v>
      </c>
      <c r="T38" s="6" t="s">
        <v>53</v>
      </c>
      <c r="U38" s="5" t="s">
        <v>97</v>
      </c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 spans="1:36" ht="12.75" customHeight="1">
      <c r="A39" s="5" t="s">
        <v>75</v>
      </c>
      <c r="B39" s="19" t="s">
        <v>48</v>
      </c>
      <c r="C39" s="19" t="s">
        <v>48</v>
      </c>
      <c r="D39" s="19" t="s">
        <v>48</v>
      </c>
      <c r="E39" s="19" t="s">
        <v>48</v>
      </c>
      <c r="F39" s="19" t="s">
        <v>48</v>
      </c>
      <c r="G39" s="20" t="s">
        <v>48</v>
      </c>
      <c r="H39" s="19" t="s">
        <v>48</v>
      </c>
      <c r="I39" s="19" t="s">
        <v>48</v>
      </c>
      <c r="J39" s="19" t="s">
        <v>48</v>
      </c>
      <c r="K39" s="19" t="s">
        <v>48</v>
      </c>
      <c r="L39" s="19" t="s">
        <v>48</v>
      </c>
      <c r="M39" s="19" t="s">
        <v>48</v>
      </c>
      <c r="N39" s="19" t="s">
        <v>48</v>
      </c>
      <c r="O39" s="85" t="e">
        <f t="shared" si="5"/>
        <v>#VALUE!</v>
      </c>
      <c r="P39" s="85" t="e">
        <f t="shared" si="6"/>
        <v>#VALUE!</v>
      </c>
      <c r="Q39" s="41" t="e">
        <f t="shared" si="7"/>
        <v>#VALUE!</v>
      </c>
      <c r="R39" s="42" t="e">
        <f t="shared" si="8"/>
        <v>#VALUE!</v>
      </c>
      <c r="T39" s="6" t="s">
        <v>54</v>
      </c>
      <c r="U39" s="5" t="s">
        <v>98</v>
      </c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 spans="1:36" ht="12.75" customHeight="1">
      <c r="A40" s="12" t="s">
        <v>76</v>
      </c>
      <c r="B40" s="19">
        <v>4</v>
      </c>
      <c r="C40" s="19">
        <v>4</v>
      </c>
      <c r="D40" s="19">
        <v>3</v>
      </c>
      <c r="E40" s="19">
        <v>1</v>
      </c>
      <c r="F40" s="19">
        <v>0</v>
      </c>
      <c r="G40" s="20">
        <v>28</v>
      </c>
      <c r="H40" s="19">
        <v>119</v>
      </c>
      <c r="I40" s="19">
        <v>19</v>
      </c>
      <c r="J40" s="19">
        <v>13</v>
      </c>
      <c r="K40" s="19">
        <v>7</v>
      </c>
      <c r="L40" s="19">
        <v>0</v>
      </c>
      <c r="M40" s="19">
        <v>11</v>
      </c>
      <c r="N40" s="19">
        <v>37</v>
      </c>
      <c r="O40" s="85">
        <f t="shared" si="5"/>
        <v>1.75</v>
      </c>
      <c r="P40" s="85">
        <f t="shared" si="6"/>
        <v>1.0714285714285714</v>
      </c>
      <c r="Q40" s="41">
        <f t="shared" si="7"/>
        <v>0.15966386554621848</v>
      </c>
      <c r="R40" s="42">
        <f t="shared" si="8"/>
        <v>3.3636363636363638</v>
      </c>
      <c r="T40" s="6" t="s">
        <v>55</v>
      </c>
      <c r="U40" s="5" t="s">
        <v>99</v>
      </c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 spans="1:36" ht="12.75" customHeight="1">
      <c r="A41" s="12" t="s">
        <v>78</v>
      </c>
      <c r="B41" s="19" t="s">
        <v>48</v>
      </c>
      <c r="C41" s="19" t="s">
        <v>48</v>
      </c>
      <c r="D41" s="19" t="s">
        <v>48</v>
      </c>
      <c r="E41" s="19" t="s">
        <v>48</v>
      </c>
      <c r="F41" s="19" t="s">
        <v>48</v>
      </c>
      <c r="G41" s="20" t="s">
        <v>48</v>
      </c>
      <c r="H41" s="19" t="s">
        <v>48</v>
      </c>
      <c r="I41" s="19" t="s">
        <v>48</v>
      </c>
      <c r="J41" s="19" t="s">
        <v>48</v>
      </c>
      <c r="K41" s="19" t="s">
        <v>48</v>
      </c>
      <c r="L41" s="19" t="s">
        <v>48</v>
      </c>
      <c r="M41" s="19" t="s">
        <v>48</v>
      </c>
      <c r="N41" s="19" t="s">
        <v>48</v>
      </c>
      <c r="O41" s="85" t="e">
        <f t="shared" si="5"/>
        <v>#VALUE!</v>
      </c>
      <c r="P41" s="85" t="e">
        <f t="shared" si="6"/>
        <v>#VALUE!</v>
      </c>
      <c r="Q41" s="41" t="e">
        <f t="shared" si="7"/>
        <v>#VALUE!</v>
      </c>
      <c r="R41" s="42" t="e">
        <f t="shared" si="8"/>
        <v>#VALUE!</v>
      </c>
      <c r="T41" s="6" t="s">
        <v>56</v>
      </c>
      <c r="U41" s="5" t="s">
        <v>100</v>
      </c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1:36" ht="12.75" customHeight="1">
      <c r="A42" s="12" t="s">
        <v>79</v>
      </c>
      <c r="B42" s="151">
        <v>3</v>
      </c>
      <c r="C42" s="151">
        <v>1</v>
      </c>
      <c r="D42" s="151">
        <v>2</v>
      </c>
      <c r="E42" s="151">
        <v>0</v>
      </c>
      <c r="F42" s="151">
        <v>0</v>
      </c>
      <c r="G42" s="152">
        <v>10.3</v>
      </c>
      <c r="H42" s="151">
        <v>48</v>
      </c>
      <c r="I42" s="151">
        <v>4</v>
      </c>
      <c r="J42" s="151">
        <v>4</v>
      </c>
      <c r="K42" s="151">
        <v>3</v>
      </c>
      <c r="L42" s="151">
        <v>0</v>
      </c>
      <c r="M42" s="151">
        <v>8</v>
      </c>
      <c r="N42" s="151">
        <v>7</v>
      </c>
      <c r="O42" s="85">
        <f t="shared" si="5"/>
        <v>2.0388349514563107</v>
      </c>
      <c r="P42" s="85">
        <f t="shared" si="6"/>
        <v>1.1650485436893203</v>
      </c>
      <c r="Q42" s="41">
        <f t="shared" si="7"/>
        <v>8.3333333333333329E-2</v>
      </c>
      <c r="R42" s="42">
        <f t="shared" si="8"/>
        <v>0.875</v>
      </c>
      <c r="T42" s="6" t="s">
        <v>57</v>
      </c>
      <c r="U42" s="5" t="s">
        <v>101</v>
      </c>
      <c r="V42" s="11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1:36" ht="12.75" customHeight="1">
      <c r="A43" s="5" t="s">
        <v>80</v>
      </c>
      <c r="B43" s="151">
        <v>2</v>
      </c>
      <c r="C43" s="151">
        <v>2</v>
      </c>
      <c r="D43" s="151">
        <v>1</v>
      </c>
      <c r="E43" s="151">
        <v>0</v>
      </c>
      <c r="F43" s="151">
        <v>0</v>
      </c>
      <c r="G43" s="152">
        <v>9.6999999999999993</v>
      </c>
      <c r="H43" s="151">
        <v>41</v>
      </c>
      <c r="I43" s="151">
        <v>7</v>
      </c>
      <c r="J43" s="151">
        <v>5</v>
      </c>
      <c r="K43" s="151">
        <v>4</v>
      </c>
      <c r="L43" s="151">
        <v>0</v>
      </c>
      <c r="M43" s="151">
        <v>4</v>
      </c>
      <c r="N43" s="151">
        <v>5</v>
      </c>
      <c r="O43" s="85">
        <f t="shared" si="5"/>
        <v>2.8865979381443303</v>
      </c>
      <c r="P43" s="85">
        <f t="shared" si="6"/>
        <v>1.1340206185567012</v>
      </c>
      <c r="Q43" s="41">
        <f t="shared" si="7"/>
        <v>0.17073170731707318</v>
      </c>
      <c r="R43" s="42">
        <f t="shared" si="8"/>
        <v>1.25</v>
      </c>
      <c r="T43" s="6" t="s">
        <v>58</v>
      </c>
      <c r="U43" s="5" t="s">
        <v>102</v>
      </c>
      <c r="V43" s="48"/>
    </row>
    <row r="44" spans="1:36" ht="12.75" customHeight="1">
      <c r="A44" s="5" t="s">
        <v>81</v>
      </c>
      <c r="B44" s="19" t="s">
        <v>48</v>
      </c>
      <c r="C44" s="19" t="s">
        <v>48</v>
      </c>
      <c r="D44" s="19" t="s">
        <v>48</v>
      </c>
      <c r="E44" s="19" t="s">
        <v>48</v>
      </c>
      <c r="F44" s="19" t="s">
        <v>48</v>
      </c>
      <c r="G44" s="20" t="s">
        <v>48</v>
      </c>
      <c r="H44" s="19" t="s">
        <v>48</v>
      </c>
      <c r="I44" s="19" t="s">
        <v>48</v>
      </c>
      <c r="J44" s="19" t="s">
        <v>48</v>
      </c>
      <c r="K44" s="19" t="s">
        <v>48</v>
      </c>
      <c r="L44" s="19" t="s">
        <v>48</v>
      </c>
      <c r="M44" s="19" t="s">
        <v>48</v>
      </c>
      <c r="N44" s="19" t="s">
        <v>48</v>
      </c>
      <c r="O44" s="85" t="e">
        <f t="shared" si="5"/>
        <v>#VALUE!</v>
      </c>
      <c r="P44" s="85" t="e">
        <f t="shared" si="6"/>
        <v>#VALUE!</v>
      </c>
      <c r="Q44" s="41" t="e">
        <f t="shared" si="7"/>
        <v>#VALUE!</v>
      </c>
      <c r="R44" s="42" t="e">
        <f t="shared" si="8"/>
        <v>#VALUE!</v>
      </c>
      <c r="T44" s="6" t="s">
        <v>59</v>
      </c>
      <c r="U44" s="5" t="s">
        <v>103</v>
      </c>
      <c r="V44" s="118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6" ht="12.75" customHeight="1">
      <c r="A45" s="12" t="s">
        <v>82</v>
      </c>
      <c r="B45" s="19" t="s">
        <v>48</v>
      </c>
      <c r="C45" s="19" t="s">
        <v>48</v>
      </c>
      <c r="D45" s="19" t="s">
        <v>48</v>
      </c>
      <c r="E45" s="19" t="s">
        <v>48</v>
      </c>
      <c r="F45" s="19" t="s">
        <v>48</v>
      </c>
      <c r="G45" s="20" t="s">
        <v>48</v>
      </c>
      <c r="H45" s="19" t="s">
        <v>48</v>
      </c>
      <c r="I45" s="19" t="s">
        <v>48</v>
      </c>
      <c r="J45" s="19" t="s">
        <v>48</v>
      </c>
      <c r="K45" s="19" t="s">
        <v>48</v>
      </c>
      <c r="L45" s="19" t="s">
        <v>48</v>
      </c>
      <c r="M45" s="19" t="s">
        <v>48</v>
      </c>
      <c r="N45" s="19" t="s">
        <v>48</v>
      </c>
      <c r="O45" s="85" t="e">
        <f t="shared" si="5"/>
        <v>#VALUE!</v>
      </c>
      <c r="P45" s="85" t="e">
        <f t="shared" si="6"/>
        <v>#VALUE!</v>
      </c>
      <c r="Q45" s="41" t="e">
        <f t="shared" si="7"/>
        <v>#VALUE!</v>
      </c>
      <c r="R45" s="42" t="e">
        <f t="shared" si="8"/>
        <v>#VALUE!</v>
      </c>
      <c r="T45" s="6" t="s">
        <v>60</v>
      </c>
      <c r="U45" s="5" t="s">
        <v>104</v>
      </c>
      <c r="W45" s="19"/>
      <c r="X45" s="19"/>
      <c r="Y45" s="19"/>
      <c r="Z45" s="19"/>
      <c r="AA45" s="19"/>
      <c r="AB45" s="20"/>
      <c r="AC45" s="19"/>
      <c r="AD45" s="19"/>
      <c r="AE45" s="19"/>
      <c r="AF45" s="19"/>
      <c r="AG45" s="19"/>
      <c r="AH45" s="19"/>
      <c r="AI45" s="19"/>
    </row>
    <row r="46" spans="1:36" ht="12.75" customHeight="1" thickBot="1">
      <c r="A46" s="62" t="s">
        <v>83</v>
      </c>
      <c r="B46" s="63"/>
      <c r="C46" s="86">
        <f t="shared" ref="C46:N46" si="9">SUM(C35:C45)</f>
        <v>7</v>
      </c>
      <c r="D46" s="86">
        <f t="shared" si="9"/>
        <v>6</v>
      </c>
      <c r="E46" s="86">
        <f t="shared" si="9"/>
        <v>1</v>
      </c>
      <c r="F46" s="86">
        <f t="shared" si="9"/>
        <v>0</v>
      </c>
      <c r="G46" s="86">
        <f t="shared" si="9"/>
        <v>50</v>
      </c>
      <c r="H46" s="86">
        <f t="shared" si="9"/>
        <v>214</v>
      </c>
      <c r="I46" s="86">
        <f t="shared" si="9"/>
        <v>30</v>
      </c>
      <c r="J46" s="86">
        <f t="shared" si="9"/>
        <v>22</v>
      </c>
      <c r="K46" s="86">
        <f t="shared" si="9"/>
        <v>14</v>
      </c>
      <c r="L46" s="86">
        <f t="shared" si="9"/>
        <v>0</v>
      </c>
      <c r="M46" s="86">
        <f t="shared" si="9"/>
        <v>23</v>
      </c>
      <c r="N46" s="86">
        <f t="shared" si="9"/>
        <v>49</v>
      </c>
      <c r="O46" s="139">
        <f t="shared" si="5"/>
        <v>1.9600000000000002</v>
      </c>
      <c r="P46" s="139">
        <f t="shared" si="6"/>
        <v>1.06</v>
      </c>
      <c r="Q46" s="140">
        <f t="shared" si="7"/>
        <v>0.14018691588785046</v>
      </c>
      <c r="R46" s="141">
        <f t="shared" si="8"/>
        <v>2.1304347826086958</v>
      </c>
      <c r="T46" s="6" t="s">
        <v>61</v>
      </c>
      <c r="U46" s="5" t="s">
        <v>105</v>
      </c>
      <c r="W46" s="19"/>
      <c r="X46" s="19"/>
      <c r="Y46" s="19"/>
      <c r="Z46" s="19"/>
      <c r="AA46" s="19"/>
      <c r="AB46" s="20"/>
      <c r="AC46" s="19"/>
      <c r="AD46" s="19"/>
      <c r="AE46" s="19"/>
      <c r="AF46" s="19"/>
      <c r="AG46" s="19"/>
      <c r="AH46" s="19"/>
      <c r="AI46" s="19"/>
    </row>
    <row r="47" spans="1:36" ht="12.75" customHeight="1">
      <c r="T47" s="6" t="s">
        <v>62</v>
      </c>
      <c r="U47" s="5" t="s">
        <v>106</v>
      </c>
      <c r="V47" s="12"/>
      <c r="W47" s="19"/>
      <c r="X47" s="19"/>
      <c r="Y47" s="19"/>
      <c r="Z47" s="19"/>
      <c r="AA47" s="19"/>
      <c r="AB47" s="20"/>
      <c r="AC47" s="19"/>
      <c r="AD47" s="19"/>
      <c r="AE47" s="19"/>
      <c r="AF47" s="19"/>
      <c r="AG47" s="19"/>
      <c r="AH47" s="19"/>
      <c r="AI47" s="19"/>
    </row>
    <row r="48" spans="1:36" ht="12.75" customHeight="1">
      <c r="A48" s="142" t="s">
        <v>388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4"/>
      <c r="M48" s="145"/>
      <c r="N48" s="144"/>
      <c r="O48" s="143"/>
      <c r="P48" s="143"/>
      <c r="Q48" s="144"/>
      <c r="R48" s="144"/>
      <c r="T48" s="6" t="s">
        <v>63</v>
      </c>
      <c r="U48" s="5" t="s">
        <v>107</v>
      </c>
      <c r="W48" s="19"/>
      <c r="X48" s="19"/>
      <c r="Y48" s="19"/>
      <c r="Z48" s="19"/>
      <c r="AA48" s="19"/>
      <c r="AB48" s="20"/>
      <c r="AC48" s="19"/>
      <c r="AD48" s="19"/>
      <c r="AE48" s="19"/>
      <c r="AF48" s="19"/>
      <c r="AG48" s="19"/>
      <c r="AH48" s="19"/>
      <c r="AI48" s="19"/>
    </row>
    <row r="49" spans="1:35" ht="12.75" customHeight="1">
      <c r="A49" s="144" t="s">
        <v>0</v>
      </c>
      <c r="B49" s="144" t="s">
        <v>1</v>
      </c>
      <c r="C49" s="144" t="s">
        <v>2</v>
      </c>
      <c r="D49" s="144" t="s">
        <v>3</v>
      </c>
      <c r="E49" s="144" t="s">
        <v>4</v>
      </c>
      <c r="F49" s="144" t="s">
        <v>5</v>
      </c>
      <c r="G49" s="144" t="s">
        <v>6</v>
      </c>
      <c r="H49" s="144" t="s">
        <v>7</v>
      </c>
      <c r="I49" s="144" t="s">
        <v>8</v>
      </c>
      <c r="K49" s="144" t="s">
        <v>9</v>
      </c>
      <c r="M49" s="144"/>
      <c r="N49" s="143"/>
      <c r="O49" s="144"/>
      <c r="P49" s="143"/>
      <c r="Q49" s="143"/>
      <c r="R49" s="143"/>
      <c r="T49" s="6"/>
      <c r="W49" s="19"/>
      <c r="X49" s="19"/>
      <c r="Y49" s="19"/>
      <c r="Z49" s="19"/>
      <c r="AA49" s="19"/>
      <c r="AB49" s="20"/>
      <c r="AC49" s="19"/>
      <c r="AD49" s="19"/>
      <c r="AE49" s="19"/>
      <c r="AF49" s="19"/>
      <c r="AG49" s="19"/>
      <c r="AH49" s="19"/>
      <c r="AI49" s="19"/>
    </row>
    <row r="50" spans="1:35" ht="12.75" customHeight="1">
      <c r="A50" s="145" t="s">
        <v>12</v>
      </c>
      <c r="B50" s="143">
        <v>0</v>
      </c>
      <c r="C50" s="143">
        <v>6</v>
      </c>
      <c r="D50" s="143">
        <v>0</v>
      </c>
      <c r="E50" s="143">
        <v>0</v>
      </c>
      <c r="F50" s="146">
        <v>0</v>
      </c>
      <c r="G50" s="146">
        <v>0</v>
      </c>
      <c r="H50" s="146">
        <v>3</v>
      </c>
      <c r="I50" s="142">
        <f ca="1">SUM(B50:I50)</f>
        <v>9</v>
      </c>
      <c r="K50" s="145" t="s">
        <v>394</v>
      </c>
      <c r="M50" s="144"/>
      <c r="N50" s="143"/>
      <c r="O50" s="144"/>
      <c r="P50" s="143"/>
      <c r="Q50" s="143"/>
      <c r="R50" s="143"/>
      <c r="T50" s="6" t="s">
        <v>64</v>
      </c>
      <c r="U50" s="5" t="s">
        <v>108</v>
      </c>
      <c r="V50" s="12"/>
      <c r="W50" s="19"/>
      <c r="X50" s="19"/>
      <c r="Y50" s="19"/>
      <c r="Z50" s="19"/>
      <c r="AA50" s="19"/>
      <c r="AB50" s="20"/>
      <c r="AC50" s="19"/>
      <c r="AD50" s="19"/>
      <c r="AE50" s="19"/>
      <c r="AF50" s="19"/>
      <c r="AG50" s="19"/>
      <c r="AH50" s="19"/>
      <c r="AI50" s="19"/>
    </row>
    <row r="51" spans="1:35" ht="12.75" customHeight="1" thickBot="1">
      <c r="A51" s="145" t="s">
        <v>28</v>
      </c>
      <c r="B51" s="143">
        <v>0</v>
      </c>
      <c r="C51" s="143">
        <v>0</v>
      </c>
      <c r="D51" s="143">
        <v>0</v>
      </c>
      <c r="E51" s="143">
        <v>1</v>
      </c>
      <c r="F51" s="146">
        <v>3</v>
      </c>
      <c r="G51" s="146">
        <v>1</v>
      </c>
      <c r="H51" s="146">
        <v>0</v>
      </c>
      <c r="I51" s="142">
        <f ca="1">SUM(B51:I51)</f>
        <v>5</v>
      </c>
      <c r="K51" s="145" t="s">
        <v>395</v>
      </c>
      <c r="M51" s="143"/>
      <c r="N51" s="143"/>
      <c r="O51" s="143"/>
      <c r="P51" s="143"/>
      <c r="Q51" s="143"/>
      <c r="R51" s="143"/>
      <c r="T51" s="6" t="s">
        <v>65</v>
      </c>
      <c r="U51" s="5" t="s">
        <v>109</v>
      </c>
      <c r="V51" s="12"/>
      <c r="W51" s="19"/>
      <c r="X51" s="19"/>
      <c r="Y51" s="19"/>
      <c r="Z51" s="19"/>
      <c r="AA51" s="19"/>
      <c r="AB51" s="20"/>
      <c r="AC51" s="19"/>
      <c r="AD51" s="19"/>
      <c r="AE51" s="19"/>
      <c r="AF51" s="19"/>
      <c r="AG51" s="19"/>
      <c r="AH51" s="19"/>
      <c r="AI51" s="19"/>
    </row>
    <row r="52" spans="1:35" ht="12.75" customHeight="1">
      <c r="A52" s="35" t="s">
        <v>151</v>
      </c>
      <c r="B52" s="147" t="s">
        <v>52</v>
      </c>
      <c r="C52" s="147" t="s">
        <v>53</v>
      </c>
      <c r="D52" s="147" t="s">
        <v>54</v>
      </c>
      <c r="E52" s="147" t="s">
        <v>55</v>
      </c>
      <c r="F52" s="147" t="s">
        <v>56</v>
      </c>
      <c r="G52" s="147" t="s">
        <v>57</v>
      </c>
      <c r="H52" s="147" t="s">
        <v>58</v>
      </c>
      <c r="I52" s="147" t="s">
        <v>59</v>
      </c>
      <c r="J52" s="147" t="s">
        <v>60</v>
      </c>
      <c r="K52" s="147" t="s">
        <v>61</v>
      </c>
      <c r="L52" s="147" t="s">
        <v>62</v>
      </c>
      <c r="M52" s="147" t="s">
        <v>63</v>
      </c>
      <c r="N52" s="147" t="s">
        <v>64</v>
      </c>
      <c r="O52" s="147" t="s">
        <v>65</v>
      </c>
      <c r="P52" s="147" t="s">
        <v>66</v>
      </c>
      <c r="Q52" s="147" t="s">
        <v>67</v>
      </c>
      <c r="R52" s="147" t="s">
        <v>68</v>
      </c>
      <c r="T52" s="6" t="s">
        <v>66</v>
      </c>
      <c r="U52" s="5" t="s">
        <v>110</v>
      </c>
      <c r="V52" s="12"/>
      <c r="W52" s="19"/>
      <c r="X52" s="19"/>
      <c r="Y52" s="19"/>
      <c r="Z52" s="19"/>
      <c r="AA52" s="19"/>
      <c r="AB52" s="20"/>
      <c r="AC52" s="19"/>
      <c r="AD52" s="19"/>
      <c r="AE52" s="19"/>
      <c r="AF52" s="19"/>
      <c r="AG52" s="19"/>
      <c r="AH52" s="19"/>
      <c r="AI52" s="19"/>
    </row>
    <row r="53" spans="1:35" ht="12.75" customHeight="1">
      <c r="A53" s="143" t="s">
        <v>69</v>
      </c>
      <c r="B53" s="148">
        <v>1</v>
      </c>
      <c r="C53" s="148">
        <v>4</v>
      </c>
      <c r="D53" s="148">
        <v>4</v>
      </c>
      <c r="E53" s="148">
        <v>0</v>
      </c>
      <c r="F53" s="148">
        <v>1</v>
      </c>
      <c r="G53" s="148">
        <v>0</v>
      </c>
      <c r="H53" s="148">
        <v>0</v>
      </c>
      <c r="I53" s="148">
        <v>0</v>
      </c>
      <c r="J53" s="148">
        <v>1</v>
      </c>
      <c r="K53" s="148">
        <v>0</v>
      </c>
      <c r="L53" s="148">
        <v>0</v>
      </c>
      <c r="M53" s="148">
        <v>0</v>
      </c>
      <c r="N53" s="148">
        <v>1</v>
      </c>
      <c r="O53" s="149">
        <f t="shared" ref="O53:O66" si="10">SUM(F53/D53)</f>
        <v>0.25</v>
      </c>
      <c r="P53" s="149">
        <f t="shared" ref="P53:P66" si="11">SUM(F53,K53)/C53</f>
        <v>0.25</v>
      </c>
      <c r="Q53" s="149">
        <f t="shared" ref="Q53:Q66" si="12">SUM(N53/D53)</f>
        <v>0.25</v>
      </c>
      <c r="R53" s="149">
        <f t="shared" ref="R53:R66" si="13">SUM(P53:Q53)</f>
        <v>0.5</v>
      </c>
      <c r="T53" s="6" t="s">
        <v>67</v>
      </c>
      <c r="U53" s="36" t="s">
        <v>111</v>
      </c>
      <c r="W53" s="19"/>
      <c r="X53" s="19"/>
      <c r="Y53" s="19"/>
      <c r="Z53" s="19"/>
      <c r="AA53" s="19"/>
      <c r="AB53" s="20"/>
      <c r="AC53" s="19"/>
      <c r="AD53" s="19"/>
      <c r="AE53" s="19"/>
      <c r="AF53" s="19"/>
      <c r="AG53" s="19"/>
      <c r="AH53" s="19"/>
      <c r="AI53" s="19"/>
    </row>
    <row r="54" spans="1:35" ht="12.75" customHeight="1">
      <c r="A54" s="145" t="s">
        <v>70</v>
      </c>
      <c r="B54" s="148">
        <v>1</v>
      </c>
      <c r="C54" s="148">
        <v>3</v>
      </c>
      <c r="D54" s="148">
        <v>2</v>
      </c>
      <c r="E54" s="148">
        <v>1</v>
      </c>
      <c r="F54" s="148">
        <v>1</v>
      </c>
      <c r="G54" s="148">
        <v>0</v>
      </c>
      <c r="H54" s="148">
        <v>0</v>
      </c>
      <c r="I54" s="148">
        <v>0</v>
      </c>
      <c r="J54" s="148">
        <v>1</v>
      </c>
      <c r="K54" s="148">
        <v>1</v>
      </c>
      <c r="L54" s="148">
        <v>0</v>
      </c>
      <c r="M54" s="148">
        <v>0</v>
      </c>
      <c r="N54" s="148">
        <v>1</v>
      </c>
      <c r="O54" s="149">
        <f t="shared" si="10"/>
        <v>0.5</v>
      </c>
      <c r="P54" s="149">
        <f t="shared" si="11"/>
        <v>0.66666666666666663</v>
      </c>
      <c r="Q54" s="149">
        <f t="shared" si="12"/>
        <v>0.5</v>
      </c>
      <c r="R54" s="149">
        <f t="shared" si="13"/>
        <v>1.1666666666666665</v>
      </c>
      <c r="T54" s="6" t="s">
        <v>68</v>
      </c>
      <c r="U54" s="12" t="s">
        <v>112</v>
      </c>
      <c r="W54" s="19"/>
      <c r="X54" s="19"/>
      <c r="Y54" s="19"/>
      <c r="Z54" s="19"/>
      <c r="AA54" s="19"/>
      <c r="AB54" s="20"/>
      <c r="AC54" s="19"/>
      <c r="AD54" s="19"/>
      <c r="AE54" s="19"/>
      <c r="AF54" s="19"/>
      <c r="AG54" s="19"/>
      <c r="AH54" s="19"/>
      <c r="AI54" s="19"/>
    </row>
    <row r="55" spans="1:35" ht="12.75" customHeight="1">
      <c r="A55" s="143" t="s">
        <v>71</v>
      </c>
      <c r="B55" s="148">
        <v>1</v>
      </c>
      <c r="C55" s="148">
        <v>3</v>
      </c>
      <c r="D55" s="148">
        <v>3</v>
      </c>
      <c r="E55" s="148">
        <v>0</v>
      </c>
      <c r="F55" s="148">
        <v>0</v>
      </c>
      <c r="G55" s="148">
        <v>0</v>
      </c>
      <c r="H55" s="148">
        <v>0</v>
      </c>
      <c r="I55" s="148">
        <v>0</v>
      </c>
      <c r="J55" s="148">
        <v>0</v>
      </c>
      <c r="K55" s="148">
        <v>0</v>
      </c>
      <c r="L55" s="148">
        <v>0</v>
      </c>
      <c r="M55" s="148">
        <v>0</v>
      </c>
      <c r="N55" s="148">
        <v>0</v>
      </c>
      <c r="O55" s="149">
        <f t="shared" si="10"/>
        <v>0</v>
      </c>
      <c r="P55" s="149">
        <f t="shared" si="11"/>
        <v>0</v>
      </c>
      <c r="Q55" s="149">
        <f t="shared" si="12"/>
        <v>0</v>
      </c>
      <c r="R55" s="149">
        <f t="shared" si="13"/>
        <v>0</v>
      </c>
      <c r="T55" s="6"/>
      <c r="U55" s="12"/>
      <c r="V55" s="12"/>
      <c r="W55" s="46"/>
      <c r="X55" s="46"/>
      <c r="Y55" s="46"/>
      <c r="Z55" s="46"/>
      <c r="AA55" s="46"/>
      <c r="AB55" s="114"/>
      <c r="AC55" s="46"/>
      <c r="AD55" s="46"/>
      <c r="AE55" s="46"/>
      <c r="AF55" s="46"/>
      <c r="AG55" s="46"/>
      <c r="AH55" s="46"/>
      <c r="AI55" s="46"/>
    </row>
    <row r="56" spans="1:35" ht="12.75" customHeight="1">
      <c r="A56" s="143" t="s">
        <v>72</v>
      </c>
      <c r="B56" s="148">
        <v>1</v>
      </c>
      <c r="C56" s="148">
        <v>4</v>
      </c>
      <c r="D56" s="148">
        <v>4</v>
      </c>
      <c r="E56" s="148">
        <v>1</v>
      </c>
      <c r="F56" s="148">
        <v>2</v>
      </c>
      <c r="G56" s="148">
        <v>0</v>
      </c>
      <c r="H56" s="148">
        <v>0</v>
      </c>
      <c r="I56" s="148">
        <v>0</v>
      </c>
      <c r="J56" s="148">
        <v>0</v>
      </c>
      <c r="K56" s="148">
        <v>0</v>
      </c>
      <c r="L56" s="148">
        <v>0</v>
      </c>
      <c r="M56" s="148">
        <v>0</v>
      </c>
      <c r="N56" s="148">
        <v>2</v>
      </c>
      <c r="O56" s="149">
        <f t="shared" si="10"/>
        <v>0.5</v>
      </c>
      <c r="P56" s="149">
        <f t="shared" si="11"/>
        <v>0.5</v>
      </c>
      <c r="Q56" s="149">
        <f t="shared" si="12"/>
        <v>0.5</v>
      </c>
      <c r="R56" s="149">
        <f t="shared" si="13"/>
        <v>1</v>
      </c>
      <c r="V56" s="11"/>
      <c r="W56" s="7"/>
      <c r="X56" s="7"/>
      <c r="Y56" s="7"/>
      <c r="Z56" s="7"/>
      <c r="AA56" s="7"/>
      <c r="AB56" s="37"/>
      <c r="AC56" s="7"/>
      <c r="AD56" s="7"/>
      <c r="AE56" s="7"/>
      <c r="AF56" s="7"/>
      <c r="AG56" s="7"/>
      <c r="AH56" s="7"/>
      <c r="AI56" s="7"/>
    </row>
    <row r="57" spans="1:35" ht="12.75" customHeight="1">
      <c r="A57" s="143" t="s">
        <v>73</v>
      </c>
      <c r="B57" s="148" t="s">
        <v>48</v>
      </c>
      <c r="C57" s="148" t="s">
        <v>48</v>
      </c>
      <c r="D57" s="148" t="s">
        <v>48</v>
      </c>
      <c r="E57" s="148" t="s">
        <v>48</v>
      </c>
      <c r="F57" s="148" t="s">
        <v>48</v>
      </c>
      <c r="G57" s="148" t="s">
        <v>48</v>
      </c>
      <c r="H57" s="148" t="s">
        <v>48</v>
      </c>
      <c r="I57" s="148" t="s">
        <v>48</v>
      </c>
      <c r="J57" s="148" t="s">
        <v>48</v>
      </c>
      <c r="K57" s="148" t="s">
        <v>48</v>
      </c>
      <c r="L57" s="148" t="s">
        <v>48</v>
      </c>
      <c r="M57" s="148" t="s">
        <v>48</v>
      </c>
      <c r="N57" s="148" t="s">
        <v>48</v>
      </c>
      <c r="O57" s="149" t="e">
        <f t="shared" si="10"/>
        <v>#VALUE!</v>
      </c>
      <c r="P57" s="149" t="e">
        <f t="shared" si="11"/>
        <v>#VALUE!</v>
      </c>
      <c r="Q57" s="149" t="e">
        <f t="shared" si="12"/>
        <v>#VALUE!</v>
      </c>
      <c r="R57" s="149" t="e">
        <f t="shared" si="13"/>
        <v>#VALUE!</v>
      </c>
      <c r="T57" s="6" t="s">
        <v>52</v>
      </c>
      <c r="U57" s="5" t="s">
        <v>96</v>
      </c>
    </row>
    <row r="58" spans="1:35" ht="12.75" customHeight="1">
      <c r="A58" s="143" t="s">
        <v>74</v>
      </c>
      <c r="B58" s="148">
        <v>1</v>
      </c>
      <c r="C58" s="148">
        <v>3</v>
      </c>
      <c r="D58" s="148">
        <v>3</v>
      </c>
      <c r="E58" s="148">
        <v>1</v>
      </c>
      <c r="F58" s="148">
        <v>2</v>
      </c>
      <c r="G58" s="148">
        <v>2</v>
      </c>
      <c r="H58" s="148">
        <v>0</v>
      </c>
      <c r="I58" s="148">
        <v>0</v>
      </c>
      <c r="J58" s="148">
        <v>1</v>
      </c>
      <c r="K58" s="148">
        <v>0</v>
      </c>
      <c r="L58" s="148">
        <v>1</v>
      </c>
      <c r="M58" s="148">
        <v>0</v>
      </c>
      <c r="N58" s="148">
        <v>4</v>
      </c>
      <c r="O58" s="149">
        <f t="shared" si="10"/>
        <v>0.66666666666666663</v>
      </c>
      <c r="P58" s="149">
        <f t="shared" si="11"/>
        <v>0.66666666666666663</v>
      </c>
      <c r="Q58" s="149">
        <f t="shared" si="12"/>
        <v>1.3333333333333333</v>
      </c>
      <c r="R58" s="149">
        <f t="shared" si="13"/>
        <v>2</v>
      </c>
      <c r="T58" s="6" t="s">
        <v>84</v>
      </c>
      <c r="U58" s="5" t="s">
        <v>113</v>
      </c>
      <c r="V58" s="6"/>
    </row>
    <row r="59" spans="1:35" ht="12.75" customHeight="1">
      <c r="A59" s="143" t="s">
        <v>75</v>
      </c>
      <c r="B59" s="148">
        <v>1</v>
      </c>
      <c r="C59" s="148">
        <v>4</v>
      </c>
      <c r="D59" s="148">
        <v>2</v>
      </c>
      <c r="E59" s="148">
        <v>0</v>
      </c>
      <c r="F59" s="148">
        <v>0</v>
      </c>
      <c r="G59" s="148">
        <v>0</v>
      </c>
      <c r="H59" s="148">
        <v>0</v>
      </c>
      <c r="I59" s="148">
        <v>0</v>
      </c>
      <c r="J59" s="148">
        <v>0</v>
      </c>
      <c r="K59" s="148">
        <v>2</v>
      </c>
      <c r="L59" s="148">
        <v>0</v>
      </c>
      <c r="M59" s="148">
        <v>0</v>
      </c>
      <c r="N59" s="148">
        <v>0</v>
      </c>
      <c r="O59" s="149">
        <f t="shared" si="10"/>
        <v>0</v>
      </c>
      <c r="P59" s="149">
        <f t="shared" si="11"/>
        <v>0.5</v>
      </c>
      <c r="Q59" s="149">
        <f t="shared" si="12"/>
        <v>0</v>
      </c>
      <c r="R59" s="149">
        <f t="shared" si="13"/>
        <v>0.5</v>
      </c>
      <c r="T59" s="6" t="s">
        <v>85</v>
      </c>
      <c r="U59" s="5" t="s">
        <v>114</v>
      </c>
      <c r="V59" s="6"/>
    </row>
    <row r="60" spans="1:35" ht="12.75" customHeight="1">
      <c r="A60" s="143" t="s">
        <v>76</v>
      </c>
      <c r="B60" s="148">
        <v>1</v>
      </c>
      <c r="C60" s="148">
        <v>4</v>
      </c>
      <c r="D60" s="148">
        <v>3</v>
      </c>
      <c r="E60" s="148">
        <v>1</v>
      </c>
      <c r="F60" s="148">
        <v>1</v>
      </c>
      <c r="G60" s="148">
        <v>0</v>
      </c>
      <c r="H60" s="148">
        <v>0</v>
      </c>
      <c r="I60" s="148">
        <v>0</v>
      </c>
      <c r="J60" s="148">
        <v>1</v>
      </c>
      <c r="K60" s="148">
        <v>0</v>
      </c>
      <c r="L60" s="148">
        <v>0</v>
      </c>
      <c r="M60" s="148">
        <v>0</v>
      </c>
      <c r="N60" s="148">
        <v>1</v>
      </c>
      <c r="O60" s="149">
        <f t="shared" si="10"/>
        <v>0.33333333333333331</v>
      </c>
      <c r="P60" s="149">
        <f t="shared" si="11"/>
        <v>0.25</v>
      </c>
      <c r="Q60" s="149">
        <f t="shared" si="12"/>
        <v>0.33333333333333331</v>
      </c>
      <c r="R60" s="149">
        <f t="shared" si="13"/>
        <v>0.58333333333333326</v>
      </c>
      <c r="T60" s="6" t="s">
        <v>86</v>
      </c>
      <c r="U60" s="5" t="s">
        <v>115</v>
      </c>
      <c r="V60" s="6"/>
    </row>
    <row r="61" spans="1:35" ht="12.75" customHeight="1">
      <c r="A61" s="143" t="s">
        <v>77</v>
      </c>
      <c r="B61" s="148" t="s">
        <v>48</v>
      </c>
      <c r="C61" s="148" t="s">
        <v>48</v>
      </c>
      <c r="D61" s="148" t="s">
        <v>48</v>
      </c>
      <c r="E61" s="148" t="s">
        <v>48</v>
      </c>
      <c r="F61" s="148" t="s">
        <v>48</v>
      </c>
      <c r="G61" s="148" t="s">
        <v>48</v>
      </c>
      <c r="H61" s="148" t="s">
        <v>48</v>
      </c>
      <c r="I61" s="148" t="s">
        <v>48</v>
      </c>
      <c r="J61" s="148" t="s">
        <v>48</v>
      </c>
      <c r="K61" s="148" t="s">
        <v>48</v>
      </c>
      <c r="L61" s="148" t="s">
        <v>48</v>
      </c>
      <c r="M61" s="148" t="s">
        <v>48</v>
      </c>
      <c r="N61" s="148" t="s">
        <v>48</v>
      </c>
      <c r="O61" s="149" t="e">
        <f t="shared" si="10"/>
        <v>#VALUE!</v>
      </c>
      <c r="P61" s="149" t="e">
        <f t="shared" si="11"/>
        <v>#VALUE!</v>
      </c>
      <c r="Q61" s="149" t="e">
        <f t="shared" si="12"/>
        <v>#VALUE!</v>
      </c>
      <c r="R61" s="149" t="e">
        <f t="shared" si="13"/>
        <v>#VALUE!</v>
      </c>
      <c r="T61" s="6" t="s">
        <v>87</v>
      </c>
      <c r="U61" s="5" t="s">
        <v>116</v>
      </c>
      <c r="V61" s="6"/>
    </row>
    <row r="62" spans="1:35" ht="12.75" customHeight="1">
      <c r="A62" s="143" t="s">
        <v>78</v>
      </c>
      <c r="B62" s="148" t="s">
        <v>48</v>
      </c>
      <c r="C62" s="148" t="s">
        <v>48</v>
      </c>
      <c r="D62" s="148" t="s">
        <v>48</v>
      </c>
      <c r="E62" s="148" t="s">
        <v>48</v>
      </c>
      <c r="F62" s="148" t="s">
        <v>48</v>
      </c>
      <c r="G62" s="148" t="s">
        <v>48</v>
      </c>
      <c r="H62" s="148" t="s">
        <v>48</v>
      </c>
      <c r="I62" s="148" t="s">
        <v>48</v>
      </c>
      <c r="J62" s="148" t="s">
        <v>48</v>
      </c>
      <c r="K62" s="148" t="s">
        <v>48</v>
      </c>
      <c r="L62" s="148" t="s">
        <v>48</v>
      </c>
      <c r="M62" s="148" t="s">
        <v>48</v>
      </c>
      <c r="N62" s="148" t="s">
        <v>48</v>
      </c>
      <c r="O62" s="149" t="e">
        <f t="shared" si="10"/>
        <v>#VALUE!</v>
      </c>
      <c r="P62" s="149" t="e">
        <f t="shared" si="11"/>
        <v>#VALUE!</v>
      </c>
      <c r="Q62" s="149" t="e">
        <f t="shared" si="12"/>
        <v>#VALUE!</v>
      </c>
      <c r="R62" s="149" t="e">
        <f t="shared" si="13"/>
        <v>#VALUE!</v>
      </c>
      <c r="T62" s="6" t="s">
        <v>88</v>
      </c>
      <c r="U62" s="5" t="s">
        <v>117</v>
      </c>
      <c r="V62" s="6"/>
    </row>
    <row r="63" spans="1:35" ht="12.75" customHeight="1">
      <c r="A63" s="143" t="s">
        <v>79</v>
      </c>
      <c r="B63" s="148">
        <v>1</v>
      </c>
      <c r="C63" s="148">
        <v>4</v>
      </c>
      <c r="D63" s="148">
        <v>4</v>
      </c>
      <c r="E63" s="148">
        <v>2</v>
      </c>
      <c r="F63" s="148">
        <v>1</v>
      </c>
      <c r="G63" s="148">
        <v>1</v>
      </c>
      <c r="H63" s="148">
        <v>0</v>
      </c>
      <c r="I63" s="148">
        <v>0</v>
      </c>
      <c r="J63" s="148">
        <v>1</v>
      </c>
      <c r="K63" s="148">
        <v>0</v>
      </c>
      <c r="L63" s="148">
        <v>1</v>
      </c>
      <c r="M63" s="148">
        <v>1</v>
      </c>
      <c r="N63" s="148">
        <v>2</v>
      </c>
      <c r="O63" s="149">
        <f t="shared" si="10"/>
        <v>0.25</v>
      </c>
      <c r="P63" s="149">
        <f t="shared" si="11"/>
        <v>0.25</v>
      </c>
      <c r="Q63" s="149">
        <f t="shared" si="12"/>
        <v>0.5</v>
      </c>
      <c r="R63" s="149">
        <f t="shared" si="13"/>
        <v>0.75</v>
      </c>
      <c r="T63" s="6" t="s">
        <v>89</v>
      </c>
      <c r="U63" s="5" t="s">
        <v>118</v>
      </c>
      <c r="V63" s="6"/>
    </row>
    <row r="64" spans="1:35" ht="12.75" customHeight="1">
      <c r="A64" s="143" t="s">
        <v>80</v>
      </c>
      <c r="B64" s="148">
        <v>1</v>
      </c>
      <c r="C64" s="148">
        <v>3</v>
      </c>
      <c r="D64" s="148">
        <v>3</v>
      </c>
      <c r="E64" s="148">
        <v>1</v>
      </c>
      <c r="F64" s="148">
        <v>2</v>
      </c>
      <c r="G64" s="148">
        <v>0</v>
      </c>
      <c r="H64" s="148">
        <v>0</v>
      </c>
      <c r="I64" s="148">
        <v>0</v>
      </c>
      <c r="J64" s="148">
        <v>2</v>
      </c>
      <c r="K64" s="148">
        <v>0</v>
      </c>
      <c r="L64" s="148">
        <v>1</v>
      </c>
      <c r="M64" s="148">
        <v>0</v>
      </c>
      <c r="N64" s="148">
        <v>2</v>
      </c>
      <c r="O64" s="149">
        <f t="shared" si="10"/>
        <v>0.66666666666666663</v>
      </c>
      <c r="P64" s="149">
        <f t="shared" si="11"/>
        <v>0.66666666666666663</v>
      </c>
      <c r="Q64" s="149">
        <f t="shared" si="12"/>
        <v>0.66666666666666663</v>
      </c>
      <c r="R64" s="149">
        <f t="shared" si="13"/>
        <v>1.3333333333333333</v>
      </c>
      <c r="T64" s="6" t="s">
        <v>56</v>
      </c>
      <c r="U64" s="5" t="s">
        <v>100</v>
      </c>
      <c r="V64" s="6"/>
    </row>
    <row r="65" spans="1:22" ht="12.75" customHeight="1">
      <c r="A65" s="143" t="s">
        <v>81</v>
      </c>
      <c r="B65" s="148">
        <v>1</v>
      </c>
      <c r="C65" s="148">
        <v>4</v>
      </c>
      <c r="D65" s="148">
        <v>4</v>
      </c>
      <c r="E65" s="148">
        <v>1</v>
      </c>
      <c r="F65" s="148">
        <v>3</v>
      </c>
      <c r="G65" s="148">
        <v>0</v>
      </c>
      <c r="H65" s="148">
        <v>0</v>
      </c>
      <c r="I65" s="148">
        <v>0</v>
      </c>
      <c r="J65" s="148">
        <v>2</v>
      </c>
      <c r="K65" s="148">
        <v>0</v>
      </c>
      <c r="L65" s="148">
        <v>0</v>
      </c>
      <c r="M65" s="148">
        <v>2</v>
      </c>
      <c r="N65" s="148">
        <v>3</v>
      </c>
      <c r="O65" s="149">
        <f t="shared" si="10"/>
        <v>0.75</v>
      </c>
      <c r="P65" s="149">
        <f t="shared" si="11"/>
        <v>0.75</v>
      </c>
      <c r="Q65" s="149">
        <f t="shared" si="12"/>
        <v>0.75</v>
      </c>
      <c r="R65" s="149">
        <f t="shared" si="13"/>
        <v>1.5</v>
      </c>
      <c r="T65" s="6" t="s">
        <v>55</v>
      </c>
      <c r="U65" s="5" t="s">
        <v>99</v>
      </c>
      <c r="V65" s="6"/>
    </row>
    <row r="66" spans="1:22" ht="12.75" customHeight="1">
      <c r="A66" s="143" t="s">
        <v>82</v>
      </c>
      <c r="B66" s="148">
        <v>1</v>
      </c>
      <c r="C66" s="148">
        <v>3</v>
      </c>
      <c r="D66" s="148">
        <v>2</v>
      </c>
      <c r="E66" s="148">
        <v>1</v>
      </c>
      <c r="F66" s="148">
        <v>0</v>
      </c>
      <c r="G66" s="148">
        <v>0</v>
      </c>
      <c r="H66" s="148">
        <v>0</v>
      </c>
      <c r="I66" s="148">
        <v>0</v>
      </c>
      <c r="J66" s="148">
        <v>0</v>
      </c>
      <c r="K66" s="148">
        <v>1</v>
      </c>
      <c r="L66" s="148">
        <v>1</v>
      </c>
      <c r="M66" s="148">
        <v>0</v>
      </c>
      <c r="N66" s="148">
        <v>0</v>
      </c>
      <c r="O66" s="149">
        <f t="shared" si="10"/>
        <v>0</v>
      </c>
      <c r="P66" s="149">
        <f t="shared" si="11"/>
        <v>0.33333333333333331</v>
      </c>
      <c r="Q66" s="149">
        <f t="shared" si="12"/>
        <v>0</v>
      </c>
      <c r="R66" s="149">
        <f t="shared" si="13"/>
        <v>0.33333333333333331</v>
      </c>
      <c r="T66" s="6" t="s">
        <v>90</v>
      </c>
      <c r="U66" s="5" t="s">
        <v>119</v>
      </c>
    </row>
    <row r="67" spans="1:22" ht="12.75" customHeight="1">
      <c r="A67" s="144" t="s">
        <v>83</v>
      </c>
      <c r="B67" s="144"/>
      <c r="C67" s="147">
        <f t="shared" ref="C67:N67" si="14">SUM(C53:C66)</f>
        <v>39</v>
      </c>
      <c r="D67" s="147">
        <f t="shared" si="14"/>
        <v>34</v>
      </c>
      <c r="E67" s="147">
        <f t="shared" si="14"/>
        <v>9</v>
      </c>
      <c r="F67" s="147">
        <f t="shared" si="14"/>
        <v>13</v>
      </c>
      <c r="G67" s="147">
        <f t="shared" si="14"/>
        <v>3</v>
      </c>
      <c r="H67" s="147">
        <f t="shared" si="14"/>
        <v>0</v>
      </c>
      <c r="I67" s="147">
        <f t="shared" si="14"/>
        <v>0</v>
      </c>
      <c r="J67" s="147">
        <f t="shared" si="14"/>
        <v>9</v>
      </c>
      <c r="K67" s="147">
        <f t="shared" si="14"/>
        <v>4</v>
      </c>
      <c r="L67" s="147">
        <f t="shared" si="14"/>
        <v>4</v>
      </c>
      <c r="M67" s="147">
        <f t="shared" si="14"/>
        <v>3</v>
      </c>
      <c r="N67" s="147">
        <f t="shared" si="14"/>
        <v>16</v>
      </c>
      <c r="O67" s="156">
        <f>SUM(F67/D67)</f>
        <v>0.38235294117647056</v>
      </c>
      <c r="P67" s="156">
        <f>SUM(F67,K67)/C67</f>
        <v>0.4358974358974359</v>
      </c>
      <c r="Q67" s="156">
        <f>SUM(N67/D67)</f>
        <v>0.47058823529411764</v>
      </c>
      <c r="R67" s="156">
        <f>SUM(P67:Q67)</f>
        <v>0.90648567119155354</v>
      </c>
      <c r="T67" s="6" t="s">
        <v>91</v>
      </c>
      <c r="U67" s="5" t="s">
        <v>120</v>
      </c>
    </row>
    <row r="68" spans="1:22" ht="12.75" customHeight="1" thickBot="1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50"/>
      <c r="P68" s="150"/>
      <c r="Q68" s="150"/>
      <c r="R68" s="150"/>
      <c r="T68" s="6" t="s">
        <v>61</v>
      </c>
      <c r="U68" s="5" t="s">
        <v>105</v>
      </c>
    </row>
    <row r="69" spans="1:22" ht="12.75" customHeight="1">
      <c r="A69" s="35" t="s">
        <v>152</v>
      </c>
      <c r="B69" s="147" t="s">
        <v>52</v>
      </c>
      <c r="C69" s="147" t="s">
        <v>84</v>
      </c>
      <c r="D69" s="147" t="s">
        <v>85</v>
      </c>
      <c r="E69" s="147" t="s">
        <v>86</v>
      </c>
      <c r="F69" s="147" t="s">
        <v>87</v>
      </c>
      <c r="G69" s="147" t="s">
        <v>88</v>
      </c>
      <c r="H69" s="147" t="s">
        <v>89</v>
      </c>
      <c r="I69" s="147" t="s">
        <v>56</v>
      </c>
      <c r="J69" s="147" t="s">
        <v>55</v>
      </c>
      <c r="K69" s="147" t="s">
        <v>90</v>
      </c>
      <c r="L69" s="147" t="s">
        <v>91</v>
      </c>
      <c r="M69" s="147" t="s">
        <v>61</v>
      </c>
      <c r="N69" s="147" t="s">
        <v>62</v>
      </c>
      <c r="O69" s="147" t="s">
        <v>92</v>
      </c>
      <c r="P69" s="147" t="s">
        <v>93</v>
      </c>
      <c r="Q69" s="147" t="s">
        <v>94</v>
      </c>
      <c r="R69" s="147" t="s">
        <v>95</v>
      </c>
      <c r="T69" s="6" t="s">
        <v>62</v>
      </c>
      <c r="U69" s="5" t="s">
        <v>106</v>
      </c>
    </row>
    <row r="70" spans="1:22" ht="12.75" customHeight="1">
      <c r="A70" s="143" t="s">
        <v>69</v>
      </c>
      <c r="B70" s="151" t="s">
        <v>48</v>
      </c>
      <c r="C70" s="151" t="s">
        <v>48</v>
      </c>
      <c r="D70" s="151" t="s">
        <v>48</v>
      </c>
      <c r="E70" s="151" t="s">
        <v>48</v>
      </c>
      <c r="F70" s="151" t="s">
        <v>48</v>
      </c>
      <c r="G70" s="152" t="s">
        <v>48</v>
      </c>
      <c r="H70" s="151" t="s">
        <v>48</v>
      </c>
      <c r="I70" s="151" t="s">
        <v>48</v>
      </c>
      <c r="J70" s="151" t="s">
        <v>48</v>
      </c>
      <c r="K70" s="151" t="s">
        <v>48</v>
      </c>
      <c r="L70" s="151" t="s">
        <v>48</v>
      </c>
      <c r="M70" s="151" t="s">
        <v>48</v>
      </c>
      <c r="N70" s="151" t="s">
        <v>48</v>
      </c>
      <c r="O70" s="153" t="e">
        <f>SUM(K70/G70)*7</f>
        <v>#VALUE!</v>
      </c>
      <c r="P70" s="153" t="e">
        <f>SUM(I70,M70)/G70</f>
        <v>#VALUE!</v>
      </c>
      <c r="Q70" s="149" t="e">
        <f>SUM(I70/H70)</f>
        <v>#VALUE!</v>
      </c>
      <c r="R70" s="149" t="e">
        <f>SUM(N70/M70)</f>
        <v>#VALUE!</v>
      </c>
      <c r="T70" s="6" t="s">
        <v>92</v>
      </c>
      <c r="U70" s="5" t="s">
        <v>121</v>
      </c>
    </row>
    <row r="71" spans="1:22" ht="12.75" customHeight="1">
      <c r="A71" s="143" t="s">
        <v>71</v>
      </c>
      <c r="B71" s="151" t="s">
        <v>48</v>
      </c>
      <c r="C71" s="151" t="s">
        <v>48</v>
      </c>
      <c r="D71" s="151" t="s">
        <v>48</v>
      </c>
      <c r="E71" s="151" t="s">
        <v>48</v>
      </c>
      <c r="F71" s="151" t="s">
        <v>48</v>
      </c>
      <c r="G71" s="152" t="s">
        <v>48</v>
      </c>
      <c r="H71" s="151" t="s">
        <v>48</v>
      </c>
      <c r="I71" s="151" t="s">
        <v>48</v>
      </c>
      <c r="J71" s="151" t="s">
        <v>48</v>
      </c>
      <c r="K71" s="151" t="s">
        <v>48</v>
      </c>
      <c r="L71" s="151" t="s">
        <v>48</v>
      </c>
      <c r="M71" s="151" t="s">
        <v>48</v>
      </c>
      <c r="N71" s="151" t="s">
        <v>48</v>
      </c>
      <c r="O71" s="153" t="e">
        <f t="shared" ref="O71:O78" si="15">SUM(K71/G71)*7</f>
        <v>#VALUE!</v>
      </c>
      <c r="P71" s="153" t="e">
        <f t="shared" ref="P71:P81" si="16">SUM(I71,M71)/G71</f>
        <v>#VALUE!</v>
      </c>
      <c r="Q71" s="149" t="e">
        <f t="shared" ref="Q71:Q81" si="17">SUM(I71/H71)</f>
        <v>#VALUE!</v>
      </c>
      <c r="R71" s="149" t="e">
        <f t="shared" ref="R71:R81" si="18">SUM(N71/M71)</f>
        <v>#VALUE!</v>
      </c>
      <c r="T71" s="6" t="s">
        <v>93</v>
      </c>
      <c r="U71" s="36" t="s">
        <v>122</v>
      </c>
    </row>
    <row r="72" spans="1:22" ht="12.75" customHeight="1">
      <c r="A72" s="145" t="s">
        <v>72</v>
      </c>
      <c r="B72" s="151" t="s">
        <v>48</v>
      </c>
      <c r="C72" s="151" t="s">
        <v>48</v>
      </c>
      <c r="D72" s="151" t="s">
        <v>48</v>
      </c>
      <c r="E72" s="151" t="s">
        <v>48</v>
      </c>
      <c r="F72" s="151" t="s">
        <v>48</v>
      </c>
      <c r="G72" s="152" t="s">
        <v>48</v>
      </c>
      <c r="H72" s="151" t="s">
        <v>48</v>
      </c>
      <c r="I72" s="151" t="s">
        <v>48</v>
      </c>
      <c r="J72" s="151" t="s">
        <v>48</v>
      </c>
      <c r="K72" s="151" t="s">
        <v>48</v>
      </c>
      <c r="L72" s="151" t="s">
        <v>48</v>
      </c>
      <c r="M72" s="151" t="s">
        <v>48</v>
      </c>
      <c r="N72" s="151" t="s">
        <v>48</v>
      </c>
      <c r="O72" s="153" t="e">
        <f t="shared" si="15"/>
        <v>#VALUE!</v>
      </c>
      <c r="P72" s="153" t="e">
        <f t="shared" si="16"/>
        <v>#VALUE!</v>
      </c>
      <c r="Q72" s="149" t="e">
        <f t="shared" si="17"/>
        <v>#VALUE!</v>
      </c>
      <c r="R72" s="149" t="e">
        <f t="shared" si="18"/>
        <v>#VALUE!</v>
      </c>
      <c r="T72" s="6" t="s">
        <v>94</v>
      </c>
      <c r="U72" s="5" t="s">
        <v>123</v>
      </c>
    </row>
    <row r="73" spans="1:22" ht="12.75" customHeight="1">
      <c r="A73" s="145" t="s">
        <v>74</v>
      </c>
      <c r="B73" s="151" t="s">
        <v>48</v>
      </c>
      <c r="C73" s="151" t="s">
        <v>48</v>
      </c>
      <c r="D73" s="151" t="s">
        <v>48</v>
      </c>
      <c r="E73" s="151" t="s">
        <v>48</v>
      </c>
      <c r="F73" s="151" t="s">
        <v>48</v>
      </c>
      <c r="G73" s="152" t="s">
        <v>48</v>
      </c>
      <c r="H73" s="151" t="s">
        <v>48</v>
      </c>
      <c r="I73" s="151" t="s">
        <v>48</v>
      </c>
      <c r="J73" s="151" t="s">
        <v>48</v>
      </c>
      <c r="K73" s="151" t="s">
        <v>48</v>
      </c>
      <c r="L73" s="151" t="s">
        <v>48</v>
      </c>
      <c r="M73" s="151" t="s">
        <v>48</v>
      </c>
      <c r="N73" s="151" t="s">
        <v>48</v>
      </c>
      <c r="O73" s="153" t="e">
        <f t="shared" si="15"/>
        <v>#VALUE!</v>
      </c>
      <c r="P73" s="153" t="e">
        <f t="shared" si="16"/>
        <v>#VALUE!</v>
      </c>
      <c r="Q73" s="149" t="e">
        <f t="shared" si="17"/>
        <v>#VALUE!</v>
      </c>
      <c r="R73" s="149" t="e">
        <f t="shared" si="18"/>
        <v>#VALUE!</v>
      </c>
      <c r="T73" s="6" t="s">
        <v>95</v>
      </c>
      <c r="U73" s="12" t="s">
        <v>124</v>
      </c>
      <c r="V73" s="6"/>
    </row>
    <row r="74" spans="1:22" ht="12.75" customHeight="1">
      <c r="A74" s="143" t="s">
        <v>75</v>
      </c>
      <c r="B74" s="151" t="s">
        <v>48</v>
      </c>
      <c r="C74" s="151" t="s">
        <v>48</v>
      </c>
      <c r="D74" s="151" t="s">
        <v>48</v>
      </c>
      <c r="E74" s="151" t="s">
        <v>48</v>
      </c>
      <c r="F74" s="151" t="s">
        <v>48</v>
      </c>
      <c r="G74" s="152" t="s">
        <v>48</v>
      </c>
      <c r="H74" s="151" t="s">
        <v>48</v>
      </c>
      <c r="I74" s="151" t="s">
        <v>48</v>
      </c>
      <c r="J74" s="151" t="s">
        <v>48</v>
      </c>
      <c r="K74" s="151" t="s">
        <v>48</v>
      </c>
      <c r="L74" s="151" t="s">
        <v>48</v>
      </c>
      <c r="M74" s="151" t="s">
        <v>48</v>
      </c>
      <c r="N74" s="151" t="s">
        <v>48</v>
      </c>
      <c r="O74" s="153" t="e">
        <f t="shared" si="15"/>
        <v>#VALUE!</v>
      </c>
      <c r="P74" s="153" t="e">
        <f t="shared" si="16"/>
        <v>#VALUE!</v>
      </c>
      <c r="Q74" s="149" t="e">
        <f t="shared" si="17"/>
        <v>#VALUE!</v>
      </c>
      <c r="R74" s="149" t="e">
        <f t="shared" si="18"/>
        <v>#VALUE!</v>
      </c>
    </row>
    <row r="75" spans="1:22" ht="12.75" customHeight="1">
      <c r="A75" s="145" t="s">
        <v>76</v>
      </c>
      <c r="B75" s="151">
        <v>1</v>
      </c>
      <c r="C75" s="151">
        <v>1</v>
      </c>
      <c r="D75" s="151">
        <v>1</v>
      </c>
      <c r="E75" s="151">
        <v>0</v>
      </c>
      <c r="F75" s="151">
        <v>0</v>
      </c>
      <c r="G75" s="152">
        <v>7</v>
      </c>
      <c r="H75" s="151">
        <v>32</v>
      </c>
      <c r="I75" s="151">
        <v>5</v>
      </c>
      <c r="J75" s="151">
        <v>5</v>
      </c>
      <c r="K75" s="151">
        <v>2</v>
      </c>
      <c r="L75" s="151">
        <v>0</v>
      </c>
      <c r="M75" s="151">
        <v>3</v>
      </c>
      <c r="N75" s="151">
        <v>9</v>
      </c>
      <c r="O75" s="153">
        <f t="shared" si="15"/>
        <v>2</v>
      </c>
      <c r="P75" s="153">
        <f t="shared" si="16"/>
        <v>1.1428571428571428</v>
      </c>
      <c r="Q75" s="149">
        <f t="shared" si="17"/>
        <v>0.15625</v>
      </c>
      <c r="R75" s="149">
        <f t="shared" si="18"/>
        <v>3</v>
      </c>
    </row>
    <row r="76" spans="1:22" ht="12.75" customHeight="1">
      <c r="A76" s="145" t="s">
        <v>78</v>
      </c>
      <c r="B76" s="151" t="s">
        <v>48</v>
      </c>
      <c r="C76" s="151" t="s">
        <v>48</v>
      </c>
      <c r="D76" s="151" t="s">
        <v>48</v>
      </c>
      <c r="E76" s="151" t="s">
        <v>48</v>
      </c>
      <c r="F76" s="151" t="s">
        <v>48</v>
      </c>
      <c r="G76" s="152" t="s">
        <v>48</v>
      </c>
      <c r="H76" s="151" t="s">
        <v>48</v>
      </c>
      <c r="I76" s="151" t="s">
        <v>48</v>
      </c>
      <c r="J76" s="151" t="s">
        <v>48</v>
      </c>
      <c r="K76" s="151" t="s">
        <v>48</v>
      </c>
      <c r="L76" s="151" t="s">
        <v>48</v>
      </c>
      <c r="M76" s="151" t="s">
        <v>48</v>
      </c>
      <c r="N76" s="151" t="s">
        <v>48</v>
      </c>
      <c r="O76" s="153" t="e">
        <f t="shared" si="15"/>
        <v>#VALUE!</v>
      </c>
      <c r="P76" s="153" t="e">
        <f t="shared" si="16"/>
        <v>#VALUE!</v>
      </c>
      <c r="Q76" s="149" t="e">
        <f t="shared" si="17"/>
        <v>#VALUE!</v>
      </c>
      <c r="R76" s="149" t="e">
        <f t="shared" si="18"/>
        <v>#VALUE!</v>
      </c>
      <c r="T76" s="6"/>
      <c r="U76" s="36"/>
    </row>
    <row r="77" spans="1:22" ht="12.75" customHeight="1">
      <c r="A77" s="145" t="s">
        <v>79</v>
      </c>
      <c r="B77" s="151" t="s">
        <v>48</v>
      </c>
      <c r="C77" s="151" t="s">
        <v>48</v>
      </c>
      <c r="D77" s="151" t="s">
        <v>48</v>
      </c>
      <c r="E77" s="151" t="s">
        <v>48</v>
      </c>
      <c r="F77" s="151" t="s">
        <v>48</v>
      </c>
      <c r="G77" s="152" t="s">
        <v>48</v>
      </c>
      <c r="H77" s="151" t="s">
        <v>48</v>
      </c>
      <c r="I77" s="151" t="s">
        <v>48</v>
      </c>
      <c r="J77" s="151" t="s">
        <v>48</v>
      </c>
      <c r="K77" s="151" t="s">
        <v>48</v>
      </c>
      <c r="L77" s="151" t="s">
        <v>48</v>
      </c>
      <c r="M77" s="151" t="s">
        <v>48</v>
      </c>
      <c r="N77" s="151" t="s">
        <v>48</v>
      </c>
      <c r="O77" s="153" t="e">
        <f t="shared" si="15"/>
        <v>#VALUE!</v>
      </c>
      <c r="P77" s="153" t="e">
        <f t="shared" si="16"/>
        <v>#VALUE!</v>
      </c>
      <c r="Q77" s="149" t="e">
        <f t="shared" si="17"/>
        <v>#VALUE!</v>
      </c>
      <c r="R77" s="149" t="e">
        <f t="shared" si="18"/>
        <v>#VALUE!</v>
      </c>
      <c r="T77" s="6"/>
    </row>
    <row r="78" spans="1:22" ht="12.75" customHeight="1">
      <c r="A78" s="143" t="s">
        <v>80</v>
      </c>
      <c r="B78" s="151" t="s">
        <v>48</v>
      </c>
      <c r="C78" s="151" t="s">
        <v>48</v>
      </c>
      <c r="D78" s="151" t="s">
        <v>48</v>
      </c>
      <c r="E78" s="151" t="s">
        <v>48</v>
      </c>
      <c r="F78" s="151" t="s">
        <v>48</v>
      </c>
      <c r="G78" s="152" t="s">
        <v>48</v>
      </c>
      <c r="H78" s="151" t="s">
        <v>48</v>
      </c>
      <c r="I78" s="151" t="s">
        <v>48</v>
      </c>
      <c r="J78" s="151" t="s">
        <v>48</v>
      </c>
      <c r="K78" s="151" t="s">
        <v>48</v>
      </c>
      <c r="L78" s="151" t="s">
        <v>48</v>
      </c>
      <c r="M78" s="151" t="s">
        <v>48</v>
      </c>
      <c r="N78" s="151" t="s">
        <v>48</v>
      </c>
      <c r="O78" s="153" t="e">
        <f t="shared" si="15"/>
        <v>#VALUE!</v>
      </c>
      <c r="P78" s="153" t="e">
        <f t="shared" si="16"/>
        <v>#VALUE!</v>
      </c>
      <c r="Q78" s="149" t="e">
        <f t="shared" si="17"/>
        <v>#VALUE!</v>
      </c>
      <c r="R78" s="149" t="e">
        <f t="shared" si="18"/>
        <v>#VALUE!</v>
      </c>
      <c r="T78" s="6"/>
    </row>
    <row r="79" spans="1:22" ht="12.75" customHeight="1">
      <c r="A79" s="143" t="s">
        <v>81</v>
      </c>
      <c r="B79" s="151" t="s">
        <v>48</v>
      </c>
      <c r="C79" s="151" t="s">
        <v>48</v>
      </c>
      <c r="D79" s="151" t="s">
        <v>48</v>
      </c>
      <c r="E79" s="151" t="s">
        <v>48</v>
      </c>
      <c r="F79" s="151" t="s">
        <v>48</v>
      </c>
      <c r="G79" s="152" t="s">
        <v>48</v>
      </c>
      <c r="H79" s="151" t="s">
        <v>48</v>
      </c>
      <c r="I79" s="151" t="s">
        <v>48</v>
      </c>
      <c r="J79" s="151" t="s">
        <v>48</v>
      </c>
      <c r="K79" s="151" t="s">
        <v>48</v>
      </c>
      <c r="L79" s="151" t="s">
        <v>48</v>
      </c>
      <c r="M79" s="151" t="s">
        <v>48</v>
      </c>
      <c r="N79" s="151" t="s">
        <v>48</v>
      </c>
      <c r="O79" s="153" t="e">
        <f>SUM(K79/G79)*7</f>
        <v>#VALUE!</v>
      </c>
      <c r="P79" s="153" t="e">
        <f>SUM(I79,M79)/G79</f>
        <v>#VALUE!</v>
      </c>
      <c r="Q79" s="149" t="e">
        <f>SUM(I79/H79)</f>
        <v>#VALUE!</v>
      </c>
      <c r="R79" s="149" t="e">
        <f>SUM(N79/M79)</f>
        <v>#VALUE!</v>
      </c>
      <c r="T79" s="6"/>
    </row>
    <row r="80" spans="1:22" ht="12.75" customHeight="1">
      <c r="A80" s="145" t="s">
        <v>82</v>
      </c>
      <c r="B80" s="151" t="s">
        <v>48</v>
      </c>
      <c r="C80" s="151" t="s">
        <v>48</v>
      </c>
      <c r="D80" s="151" t="s">
        <v>48</v>
      </c>
      <c r="E80" s="151" t="s">
        <v>48</v>
      </c>
      <c r="F80" s="151" t="s">
        <v>48</v>
      </c>
      <c r="G80" s="152" t="s">
        <v>48</v>
      </c>
      <c r="H80" s="151" t="s">
        <v>48</v>
      </c>
      <c r="I80" s="151" t="s">
        <v>48</v>
      </c>
      <c r="J80" s="151" t="s">
        <v>48</v>
      </c>
      <c r="K80" s="151" t="s">
        <v>48</v>
      </c>
      <c r="L80" s="151" t="s">
        <v>48</v>
      </c>
      <c r="M80" s="151" t="s">
        <v>48</v>
      </c>
      <c r="N80" s="151" t="s">
        <v>48</v>
      </c>
      <c r="O80" s="153" t="e">
        <f>SUM(K80/G80)*7</f>
        <v>#VALUE!</v>
      </c>
      <c r="P80" s="153" t="e">
        <f>SUM(I80,M80)/G80</f>
        <v>#VALUE!</v>
      </c>
      <c r="Q80" s="149" t="e">
        <f>SUM(I80/H80)</f>
        <v>#VALUE!</v>
      </c>
      <c r="R80" s="149" t="e">
        <f>SUM(N80/M80)</f>
        <v>#VALUE!</v>
      </c>
      <c r="T80" s="6"/>
    </row>
    <row r="81" spans="1:22" ht="12.75" customHeight="1">
      <c r="A81" s="144" t="s">
        <v>83</v>
      </c>
      <c r="B81" s="147">
        <v>1</v>
      </c>
      <c r="C81" s="154">
        <f t="shared" ref="C81:N81" si="19">SUM(C70:C79)</f>
        <v>1</v>
      </c>
      <c r="D81" s="154">
        <f t="shared" si="19"/>
        <v>1</v>
      </c>
      <c r="E81" s="154">
        <f t="shared" si="19"/>
        <v>0</v>
      </c>
      <c r="F81" s="154">
        <f t="shared" si="19"/>
        <v>0</v>
      </c>
      <c r="G81" s="154">
        <f t="shared" si="19"/>
        <v>7</v>
      </c>
      <c r="H81" s="154">
        <f t="shared" si="19"/>
        <v>32</v>
      </c>
      <c r="I81" s="154">
        <f t="shared" si="19"/>
        <v>5</v>
      </c>
      <c r="J81" s="154">
        <f t="shared" si="19"/>
        <v>5</v>
      </c>
      <c r="K81" s="154">
        <f t="shared" si="19"/>
        <v>2</v>
      </c>
      <c r="L81" s="154">
        <f t="shared" si="19"/>
        <v>0</v>
      </c>
      <c r="M81" s="154">
        <f t="shared" si="19"/>
        <v>3</v>
      </c>
      <c r="N81" s="154">
        <f t="shared" si="19"/>
        <v>9</v>
      </c>
      <c r="O81" s="157">
        <f t="shared" ref="O81" si="20">SUM(K81/G81)*7</f>
        <v>2</v>
      </c>
      <c r="P81" s="157">
        <f t="shared" si="16"/>
        <v>1.1428571428571428</v>
      </c>
      <c r="Q81" s="156">
        <f t="shared" si="17"/>
        <v>0.15625</v>
      </c>
      <c r="R81" s="156">
        <f t="shared" si="18"/>
        <v>3</v>
      </c>
      <c r="T81" s="6"/>
    </row>
    <row r="82" spans="1:22" ht="12.75" customHeight="1">
      <c r="T82" s="6"/>
    </row>
    <row r="83" spans="1:22" ht="12.75" customHeight="1">
      <c r="A83" s="142" t="s">
        <v>383</v>
      </c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4"/>
      <c r="M83" s="145"/>
      <c r="N83" s="144"/>
      <c r="O83" s="143"/>
      <c r="P83" s="143"/>
      <c r="Q83" s="144"/>
      <c r="R83" s="144"/>
      <c r="T83" s="6"/>
    </row>
    <row r="84" spans="1:22" ht="12.75" customHeight="1">
      <c r="A84" s="144" t="s">
        <v>0</v>
      </c>
      <c r="B84" s="144" t="s">
        <v>1</v>
      </c>
      <c r="C84" s="144" t="s">
        <v>2</v>
      </c>
      <c r="D84" s="144" t="s">
        <v>3</v>
      </c>
      <c r="E84" s="144" t="s">
        <v>4</v>
      </c>
      <c r="F84" s="144" t="s">
        <v>5</v>
      </c>
      <c r="G84" s="144" t="s">
        <v>6</v>
      </c>
      <c r="H84" s="144" t="s">
        <v>7</v>
      </c>
      <c r="I84" s="144" t="s">
        <v>380</v>
      </c>
      <c r="J84" s="144" t="s">
        <v>8</v>
      </c>
      <c r="L84" s="144" t="s">
        <v>9</v>
      </c>
      <c r="M84" s="144"/>
      <c r="N84" s="143"/>
      <c r="O84" s="144"/>
      <c r="P84" s="143"/>
      <c r="Q84" s="143"/>
      <c r="R84" s="143"/>
      <c r="T84" s="6"/>
    </row>
    <row r="85" spans="1:22" ht="12.75" customHeight="1">
      <c r="A85" s="145" t="s">
        <v>28</v>
      </c>
      <c r="B85" s="143">
        <v>1</v>
      </c>
      <c r="C85" s="143">
        <v>0</v>
      </c>
      <c r="D85" s="143">
        <v>1</v>
      </c>
      <c r="E85" s="143">
        <v>1</v>
      </c>
      <c r="F85" s="146">
        <v>3</v>
      </c>
      <c r="G85" s="146">
        <v>0</v>
      </c>
      <c r="H85" s="146">
        <v>1</v>
      </c>
      <c r="I85" s="163">
        <v>0</v>
      </c>
      <c r="J85" s="142">
        <f>SUM(B85:I85)</f>
        <v>7</v>
      </c>
      <c r="L85" s="145" t="s">
        <v>384</v>
      </c>
      <c r="M85" s="144"/>
      <c r="N85" s="143"/>
      <c r="O85" s="144"/>
      <c r="P85" s="143"/>
      <c r="Q85" s="143"/>
      <c r="R85" s="143"/>
      <c r="T85" s="6"/>
    </row>
    <row r="86" spans="1:22" ht="12.75" customHeight="1" thickBot="1">
      <c r="A86" s="145" t="s">
        <v>12</v>
      </c>
      <c r="B86" s="143">
        <v>1</v>
      </c>
      <c r="C86" s="143">
        <v>1</v>
      </c>
      <c r="D86" s="143">
        <v>3</v>
      </c>
      <c r="E86" s="143">
        <v>0</v>
      </c>
      <c r="F86" s="146">
        <v>1</v>
      </c>
      <c r="G86" s="146">
        <v>1</v>
      </c>
      <c r="H86" s="146">
        <v>0</v>
      </c>
      <c r="I86" s="163">
        <v>1</v>
      </c>
      <c r="J86" s="142">
        <f>SUM(B86:I86)</f>
        <v>8</v>
      </c>
      <c r="L86" s="145" t="s">
        <v>385</v>
      </c>
      <c r="M86" s="143"/>
      <c r="N86" s="143"/>
      <c r="O86" s="143"/>
      <c r="P86" s="143"/>
      <c r="Q86" s="143"/>
      <c r="R86" s="143"/>
      <c r="T86" s="6"/>
    </row>
    <row r="87" spans="1:22" ht="12.75" customHeight="1">
      <c r="A87" s="35" t="s">
        <v>151</v>
      </c>
      <c r="B87" s="147" t="s">
        <v>52</v>
      </c>
      <c r="C87" s="147" t="s">
        <v>53</v>
      </c>
      <c r="D87" s="147" t="s">
        <v>54</v>
      </c>
      <c r="E87" s="147" t="s">
        <v>55</v>
      </c>
      <c r="F87" s="147" t="s">
        <v>56</v>
      </c>
      <c r="G87" s="147" t="s">
        <v>57</v>
      </c>
      <c r="H87" s="147" t="s">
        <v>58</v>
      </c>
      <c r="I87" s="147" t="s">
        <v>59</v>
      </c>
      <c r="J87" s="147" t="s">
        <v>60</v>
      </c>
      <c r="K87" s="147" t="s">
        <v>61</v>
      </c>
      <c r="L87" s="147" t="s">
        <v>62</v>
      </c>
      <c r="M87" s="147" t="s">
        <v>63</v>
      </c>
      <c r="N87" s="147" t="s">
        <v>64</v>
      </c>
      <c r="O87" s="147" t="s">
        <v>65</v>
      </c>
      <c r="P87" s="147" t="s">
        <v>66</v>
      </c>
      <c r="Q87" s="147" t="s">
        <v>67</v>
      </c>
      <c r="R87" s="147" t="s">
        <v>68</v>
      </c>
      <c r="T87" s="6"/>
    </row>
    <row r="88" spans="1:22" ht="12.75" customHeight="1">
      <c r="A88" s="143" t="s">
        <v>69</v>
      </c>
      <c r="B88" s="148">
        <v>1</v>
      </c>
      <c r="C88" s="148">
        <v>4</v>
      </c>
      <c r="D88" s="148">
        <v>4</v>
      </c>
      <c r="E88" s="148">
        <v>0</v>
      </c>
      <c r="F88" s="148">
        <v>0</v>
      </c>
      <c r="G88" s="148">
        <v>0</v>
      </c>
      <c r="H88" s="148">
        <v>0</v>
      </c>
      <c r="I88" s="148">
        <v>0</v>
      </c>
      <c r="J88" s="148">
        <v>0</v>
      </c>
      <c r="K88" s="148">
        <v>0</v>
      </c>
      <c r="L88" s="148">
        <v>3</v>
      </c>
      <c r="M88" s="148">
        <v>0</v>
      </c>
      <c r="N88" s="148">
        <v>0</v>
      </c>
      <c r="O88" s="149">
        <f t="shared" ref="O88:O101" si="21">SUM(F88/D88)</f>
        <v>0</v>
      </c>
      <c r="P88" s="149">
        <f t="shared" ref="P88:P101" si="22">SUM(F88,K88)/C88</f>
        <v>0</v>
      </c>
      <c r="Q88" s="149">
        <f t="shared" ref="Q88:Q101" si="23">SUM(N88/D88)</f>
        <v>0</v>
      </c>
      <c r="R88" s="149">
        <f t="shared" ref="R88:R101" si="24">SUM(P88:Q88)</f>
        <v>0</v>
      </c>
      <c r="T88" s="6"/>
    </row>
    <row r="89" spans="1:22" ht="12.75" customHeight="1">
      <c r="A89" s="145" t="s">
        <v>70</v>
      </c>
      <c r="B89" s="148">
        <v>1</v>
      </c>
      <c r="C89" s="148">
        <v>3</v>
      </c>
      <c r="D89" s="148">
        <v>2</v>
      </c>
      <c r="E89" s="148">
        <v>0</v>
      </c>
      <c r="F89" s="148">
        <v>0</v>
      </c>
      <c r="G89" s="148">
        <v>0</v>
      </c>
      <c r="H89" s="148">
        <v>0</v>
      </c>
      <c r="I89" s="148">
        <v>0</v>
      </c>
      <c r="J89" s="148">
        <v>0</v>
      </c>
      <c r="K89" s="148">
        <v>1</v>
      </c>
      <c r="L89" s="148">
        <v>0</v>
      </c>
      <c r="M89" s="148">
        <v>0</v>
      </c>
      <c r="N89" s="148">
        <v>0</v>
      </c>
      <c r="O89" s="149">
        <f t="shared" si="21"/>
        <v>0</v>
      </c>
      <c r="P89" s="149">
        <f t="shared" si="22"/>
        <v>0.33333333333333331</v>
      </c>
      <c r="Q89" s="149">
        <f t="shared" si="23"/>
        <v>0</v>
      </c>
      <c r="R89" s="149">
        <f t="shared" si="24"/>
        <v>0.33333333333333331</v>
      </c>
      <c r="T89" s="6"/>
    </row>
    <row r="90" spans="1:22" ht="12.75" customHeight="1">
      <c r="A90" s="143" t="s">
        <v>71</v>
      </c>
      <c r="B90" s="148">
        <v>1</v>
      </c>
      <c r="C90" s="148">
        <v>3</v>
      </c>
      <c r="D90" s="148">
        <v>3</v>
      </c>
      <c r="E90" s="148">
        <v>0</v>
      </c>
      <c r="F90" s="148">
        <v>1</v>
      </c>
      <c r="G90" s="148">
        <v>0</v>
      </c>
      <c r="H90" s="148">
        <v>0</v>
      </c>
      <c r="I90" s="148">
        <v>0</v>
      </c>
      <c r="J90" s="148">
        <v>0</v>
      </c>
      <c r="K90" s="148">
        <v>0</v>
      </c>
      <c r="L90" s="148">
        <v>1</v>
      </c>
      <c r="M90" s="148">
        <v>0</v>
      </c>
      <c r="N90" s="148">
        <v>1</v>
      </c>
      <c r="O90" s="149">
        <f t="shared" si="21"/>
        <v>0.33333333333333331</v>
      </c>
      <c r="P90" s="149">
        <f t="shared" si="22"/>
        <v>0.33333333333333331</v>
      </c>
      <c r="Q90" s="149">
        <f t="shared" si="23"/>
        <v>0.33333333333333331</v>
      </c>
      <c r="R90" s="149">
        <f t="shared" si="24"/>
        <v>0.66666666666666663</v>
      </c>
      <c r="T90" s="6"/>
    </row>
    <row r="91" spans="1:22" ht="12.75" customHeight="1">
      <c r="A91" s="143" t="s">
        <v>72</v>
      </c>
      <c r="B91" s="148">
        <v>1</v>
      </c>
      <c r="C91" s="148">
        <v>4</v>
      </c>
      <c r="D91" s="148">
        <v>3</v>
      </c>
      <c r="E91" s="148">
        <v>2</v>
      </c>
      <c r="F91" s="148">
        <v>2</v>
      </c>
      <c r="G91" s="148">
        <v>0</v>
      </c>
      <c r="H91" s="148">
        <v>0</v>
      </c>
      <c r="I91" s="148">
        <v>0</v>
      </c>
      <c r="J91" s="148">
        <v>2</v>
      </c>
      <c r="K91" s="148">
        <v>1</v>
      </c>
      <c r="L91" s="148">
        <v>0</v>
      </c>
      <c r="M91" s="148">
        <v>0</v>
      </c>
      <c r="N91" s="148">
        <v>2</v>
      </c>
      <c r="O91" s="149">
        <f t="shared" si="21"/>
        <v>0.66666666666666663</v>
      </c>
      <c r="P91" s="149">
        <f t="shared" si="22"/>
        <v>0.75</v>
      </c>
      <c r="Q91" s="149">
        <f t="shared" si="23"/>
        <v>0.66666666666666663</v>
      </c>
      <c r="R91" s="149">
        <f t="shared" si="24"/>
        <v>1.4166666666666665</v>
      </c>
      <c r="T91" s="6"/>
    </row>
    <row r="92" spans="1:22" ht="12.75" customHeight="1">
      <c r="A92" s="143" t="s">
        <v>73</v>
      </c>
      <c r="B92" s="148" t="s">
        <v>48</v>
      </c>
      <c r="C92" s="148" t="s">
        <v>48</v>
      </c>
      <c r="D92" s="148" t="s">
        <v>48</v>
      </c>
      <c r="E92" s="148" t="s">
        <v>48</v>
      </c>
      <c r="F92" s="148" t="s">
        <v>48</v>
      </c>
      <c r="G92" s="148" t="s">
        <v>48</v>
      </c>
      <c r="H92" s="148" t="s">
        <v>48</v>
      </c>
      <c r="I92" s="148" t="s">
        <v>48</v>
      </c>
      <c r="J92" s="148" t="s">
        <v>48</v>
      </c>
      <c r="K92" s="148" t="s">
        <v>48</v>
      </c>
      <c r="L92" s="148" t="s">
        <v>48</v>
      </c>
      <c r="M92" s="148" t="s">
        <v>48</v>
      </c>
      <c r="N92" s="148" t="s">
        <v>48</v>
      </c>
      <c r="O92" s="149" t="e">
        <f t="shared" si="21"/>
        <v>#VALUE!</v>
      </c>
      <c r="P92" s="149" t="e">
        <f t="shared" si="22"/>
        <v>#VALUE!</v>
      </c>
      <c r="Q92" s="149" t="e">
        <f t="shared" si="23"/>
        <v>#VALUE!</v>
      </c>
      <c r="R92" s="149" t="e">
        <f t="shared" si="24"/>
        <v>#VALUE!</v>
      </c>
      <c r="T92" s="6"/>
      <c r="U92" s="36"/>
    </row>
    <row r="93" spans="1:22" ht="12.75" customHeight="1">
      <c r="A93" s="143" t="s">
        <v>74</v>
      </c>
      <c r="B93" s="148">
        <v>1</v>
      </c>
      <c r="C93" s="148">
        <v>3</v>
      </c>
      <c r="D93" s="148">
        <v>3</v>
      </c>
      <c r="E93" s="148">
        <v>0</v>
      </c>
      <c r="F93" s="148">
        <v>2</v>
      </c>
      <c r="G93" s="148">
        <v>0</v>
      </c>
      <c r="H93" s="148">
        <v>0</v>
      </c>
      <c r="I93" s="148">
        <v>0</v>
      </c>
      <c r="J93" s="148">
        <v>1</v>
      </c>
      <c r="K93" s="148">
        <v>0</v>
      </c>
      <c r="L93" s="148">
        <v>0</v>
      </c>
      <c r="M93" s="148">
        <v>0</v>
      </c>
      <c r="N93" s="148">
        <v>2</v>
      </c>
      <c r="O93" s="149">
        <f t="shared" si="21"/>
        <v>0.66666666666666663</v>
      </c>
      <c r="P93" s="149">
        <f t="shared" si="22"/>
        <v>0.66666666666666663</v>
      </c>
      <c r="Q93" s="149">
        <f t="shared" si="23"/>
        <v>0.66666666666666663</v>
      </c>
      <c r="R93" s="149">
        <f t="shared" si="24"/>
        <v>1.3333333333333333</v>
      </c>
      <c r="T93" s="6"/>
      <c r="U93" s="12"/>
    </row>
    <row r="94" spans="1:22" ht="12.75" customHeight="1">
      <c r="A94" s="143" t="s">
        <v>75</v>
      </c>
      <c r="B94" s="148">
        <v>1</v>
      </c>
      <c r="C94" s="148">
        <v>4</v>
      </c>
      <c r="D94" s="148">
        <v>3</v>
      </c>
      <c r="E94" s="148">
        <v>0</v>
      </c>
      <c r="F94" s="148">
        <v>3</v>
      </c>
      <c r="G94" s="148">
        <v>1</v>
      </c>
      <c r="H94" s="148">
        <v>0</v>
      </c>
      <c r="I94" s="148">
        <v>0</v>
      </c>
      <c r="J94" s="148">
        <v>4</v>
      </c>
      <c r="K94" s="148">
        <v>1</v>
      </c>
      <c r="L94" s="148">
        <v>0</v>
      </c>
      <c r="M94" s="148">
        <v>0</v>
      </c>
      <c r="N94" s="148">
        <v>4</v>
      </c>
      <c r="O94" s="149">
        <f t="shared" si="21"/>
        <v>1</v>
      </c>
      <c r="P94" s="149">
        <f t="shared" si="22"/>
        <v>1</v>
      </c>
      <c r="Q94" s="149">
        <f t="shared" si="23"/>
        <v>1.3333333333333333</v>
      </c>
      <c r="R94" s="149">
        <f t="shared" si="24"/>
        <v>2.333333333333333</v>
      </c>
    </row>
    <row r="95" spans="1:22" ht="12.75" customHeight="1">
      <c r="A95" s="143" t="s">
        <v>76</v>
      </c>
      <c r="B95" s="148">
        <v>1</v>
      </c>
      <c r="C95" s="148">
        <v>4</v>
      </c>
      <c r="D95" s="148">
        <v>4</v>
      </c>
      <c r="E95" s="148">
        <v>2</v>
      </c>
      <c r="F95" s="148">
        <v>2</v>
      </c>
      <c r="G95" s="148">
        <v>1</v>
      </c>
      <c r="H95" s="148">
        <v>0</v>
      </c>
      <c r="I95" s="148">
        <v>0</v>
      </c>
      <c r="J95" s="148">
        <v>0</v>
      </c>
      <c r="K95" s="148">
        <v>0</v>
      </c>
      <c r="L95" s="148">
        <v>0</v>
      </c>
      <c r="M95" s="148">
        <v>0</v>
      </c>
      <c r="N95" s="148">
        <v>3</v>
      </c>
      <c r="O95" s="149">
        <f t="shared" si="21"/>
        <v>0.5</v>
      </c>
      <c r="P95" s="149">
        <f t="shared" si="22"/>
        <v>0.5</v>
      </c>
      <c r="Q95" s="149">
        <f t="shared" si="23"/>
        <v>0.75</v>
      </c>
      <c r="R95" s="149">
        <f t="shared" si="24"/>
        <v>1.25</v>
      </c>
      <c r="T95" s="6"/>
    </row>
    <row r="96" spans="1:22" ht="12.75" customHeight="1">
      <c r="A96" s="143" t="s">
        <v>77</v>
      </c>
      <c r="B96" s="148">
        <v>1</v>
      </c>
      <c r="C96" s="148">
        <v>3</v>
      </c>
      <c r="D96" s="148">
        <v>3</v>
      </c>
      <c r="E96" s="148">
        <v>0</v>
      </c>
      <c r="F96" s="148">
        <v>0</v>
      </c>
      <c r="G96" s="148">
        <v>0</v>
      </c>
      <c r="H96" s="148">
        <v>0</v>
      </c>
      <c r="I96" s="148">
        <v>0</v>
      </c>
      <c r="J96" s="148">
        <v>0</v>
      </c>
      <c r="K96" s="148">
        <v>0</v>
      </c>
      <c r="L96" s="148">
        <v>3</v>
      </c>
      <c r="M96" s="148">
        <v>0</v>
      </c>
      <c r="N96" s="148">
        <v>0</v>
      </c>
      <c r="O96" s="149">
        <f t="shared" si="21"/>
        <v>0</v>
      </c>
      <c r="P96" s="149">
        <f t="shared" si="22"/>
        <v>0</v>
      </c>
      <c r="Q96" s="149">
        <f t="shared" si="23"/>
        <v>0</v>
      </c>
      <c r="R96" s="149">
        <f t="shared" si="24"/>
        <v>0</v>
      </c>
      <c r="T96" s="6"/>
      <c r="V96" s="6"/>
    </row>
    <row r="97" spans="1:22" ht="12.75" customHeight="1">
      <c r="A97" s="143" t="s">
        <v>78</v>
      </c>
      <c r="B97" s="148" t="s">
        <v>48</v>
      </c>
      <c r="C97" s="148" t="s">
        <v>48</v>
      </c>
      <c r="D97" s="148" t="s">
        <v>48</v>
      </c>
      <c r="E97" s="148" t="s">
        <v>48</v>
      </c>
      <c r="F97" s="148" t="s">
        <v>48</v>
      </c>
      <c r="G97" s="148" t="s">
        <v>48</v>
      </c>
      <c r="H97" s="148" t="s">
        <v>48</v>
      </c>
      <c r="I97" s="148" t="s">
        <v>48</v>
      </c>
      <c r="J97" s="148" t="s">
        <v>48</v>
      </c>
      <c r="K97" s="148" t="s">
        <v>48</v>
      </c>
      <c r="L97" s="148" t="s">
        <v>48</v>
      </c>
      <c r="M97" s="148" t="s">
        <v>48</v>
      </c>
      <c r="N97" s="148" t="s">
        <v>48</v>
      </c>
      <c r="O97" s="149" t="e">
        <f t="shared" si="21"/>
        <v>#VALUE!</v>
      </c>
      <c r="P97" s="149" t="e">
        <f t="shared" si="22"/>
        <v>#VALUE!</v>
      </c>
      <c r="Q97" s="149" t="e">
        <f t="shared" si="23"/>
        <v>#VALUE!</v>
      </c>
      <c r="R97" s="149" t="e">
        <f t="shared" si="24"/>
        <v>#VALUE!</v>
      </c>
      <c r="T97" s="6"/>
      <c r="V97" s="6"/>
    </row>
    <row r="98" spans="1:22" ht="12.75" customHeight="1">
      <c r="A98" s="143" t="s">
        <v>79</v>
      </c>
      <c r="B98" s="148">
        <v>1</v>
      </c>
      <c r="C98" s="148">
        <v>4</v>
      </c>
      <c r="D98" s="148">
        <v>4</v>
      </c>
      <c r="E98" s="148">
        <v>1</v>
      </c>
      <c r="F98" s="148">
        <v>1</v>
      </c>
      <c r="G98" s="148">
        <v>0</v>
      </c>
      <c r="H98" s="148">
        <v>0</v>
      </c>
      <c r="I98" s="148">
        <v>0</v>
      </c>
      <c r="J98" s="148">
        <v>0</v>
      </c>
      <c r="K98" s="148">
        <v>0</v>
      </c>
      <c r="L98" s="148">
        <v>2</v>
      </c>
      <c r="M98" s="148">
        <v>0</v>
      </c>
      <c r="N98" s="148">
        <v>1</v>
      </c>
      <c r="O98" s="149">
        <f t="shared" si="21"/>
        <v>0.25</v>
      </c>
      <c r="P98" s="149">
        <f t="shared" si="22"/>
        <v>0.25</v>
      </c>
      <c r="Q98" s="149">
        <f t="shared" si="23"/>
        <v>0.25</v>
      </c>
      <c r="R98" s="149">
        <f t="shared" si="24"/>
        <v>0.5</v>
      </c>
      <c r="T98" s="6"/>
      <c r="V98" s="6"/>
    </row>
    <row r="99" spans="1:22" ht="12.75" customHeight="1">
      <c r="A99" s="143" t="s">
        <v>80</v>
      </c>
      <c r="B99" s="148">
        <v>1</v>
      </c>
      <c r="C99" s="148">
        <v>3</v>
      </c>
      <c r="D99" s="148">
        <v>2</v>
      </c>
      <c r="E99" s="148">
        <v>0</v>
      </c>
      <c r="F99" s="148">
        <v>0</v>
      </c>
      <c r="G99" s="148">
        <v>0</v>
      </c>
      <c r="H99" s="148">
        <v>0</v>
      </c>
      <c r="I99" s="148">
        <v>0</v>
      </c>
      <c r="J99" s="148">
        <v>0</v>
      </c>
      <c r="K99" s="148">
        <v>1</v>
      </c>
      <c r="L99" s="148">
        <v>0</v>
      </c>
      <c r="M99" s="148">
        <v>0</v>
      </c>
      <c r="N99" s="148">
        <v>0</v>
      </c>
      <c r="O99" s="149">
        <f t="shared" si="21"/>
        <v>0</v>
      </c>
      <c r="P99" s="149">
        <f t="shared" si="22"/>
        <v>0.33333333333333331</v>
      </c>
      <c r="Q99" s="149">
        <f t="shared" si="23"/>
        <v>0</v>
      </c>
      <c r="R99" s="149">
        <f t="shared" si="24"/>
        <v>0.33333333333333331</v>
      </c>
      <c r="T99" s="6"/>
      <c r="V99" s="6"/>
    </row>
    <row r="100" spans="1:22" ht="12.75" customHeight="1">
      <c r="A100" s="143" t="s">
        <v>81</v>
      </c>
      <c r="B100" s="148">
        <v>1</v>
      </c>
      <c r="C100" s="148">
        <v>4</v>
      </c>
      <c r="D100" s="148">
        <v>4</v>
      </c>
      <c r="E100" s="148">
        <v>2</v>
      </c>
      <c r="F100" s="148">
        <v>2</v>
      </c>
      <c r="G100" s="148">
        <v>0</v>
      </c>
      <c r="H100" s="148">
        <v>0</v>
      </c>
      <c r="I100" s="148">
        <v>0</v>
      </c>
      <c r="J100" s="148">
        <v>0</v>
      </c>
      <c r="K100" s="148">
        <v>0</v>
      </c>
      <c r="L100" s="148">
        <v>0</v>
      </c>
      <c r="M100" s="148">
        <v>2</v>
      </c>
      <c r="N100" s="148">
        <v>2</v>
      </c>
      <c r="O100" s="149">
        <f t="shared" si="21"/>
        <v>0.5</v>
      </c>
      <c r="P100" s="149">
        <f t="shared" si="22"/>
        <v>0.5</v>
      </c>
      <c r="Q100" s="149">
        <f t="shared" si="23"/>
        <v>0.5</v>
      </c>
      <c r="R100" s="149">
        <f t="shared" si="24"/>
        <v>1</v>
      </c>
      <c r="T100" s="6"/>
      <c r="V100" s="6"/>
    </row>
    <row r="101" spans="1:22" ht="12.75" customHeight="1">
      <c r="A101" s="143" t="s">
        <v>82</v>
      </c>
      <c r="B101" s="148">
        <v>1</v>
      </c>
      <c r="C101" s="148">
        <v>3</v>
      </c>
      <c r="D101" s="148">
        <v>3</v>
      </c>
      <c r="E101" s="148">
        <v>0</v>
      </c>
      <c r="F101" s="148">
        <v>1</v>
      </c>
      <c r="G101" s="148">
        <v>1</v>
      </c>
      <c r="H101" s="148">
        <v>0</v>
      </c>
      <c r="I101" s="148">
        <v>0</v>
      </c>
      <c r="J101" s="148">
        <v>1</v>
      </c>
      <c r="K101" s="148">
        <v>0</v>
      </c>
      <c r="L101" s="148">
        <v>1</v>
      </c>
      <c r="M101" s="148">
        <v>0</v>
      </c>
      <c r="N101" s="148">
        <v>2</v>
      </c>
      <c r="O101" s="149">
        <f t="shared" si="21"/>
        <v>0.33333333333333331</v>
      </c>
      <c r="P101" s="149">
        <f t="shared" si="22"/>
        <v>0.33333333333333331</v>
      </c>
      <c r="Q101" s="149">
        <f t="shared" si="23"/>
        <v>0.66666666666666663</v>
      </c>
      <c r="R101" s="149">
        <f t="shared" si="24"/>
        <v>1</v>
      </c>
      <c r="T101" s="6"/>
      <c r="V101" s="6"/>
    </row>
    <row r="102" spans="1:22" ht="12.75" customHeight="1">
      <c r="A102" s="144" t="s">
        <v>83</v>
      </c>
      <c r="B102" s="144"/>
      <c r="C102" s="147">
        <f t="shared" ref="C102:N102" si="25">SUM(C88:C101)</f>
        <v>42</v>
      </c>
      <c r="D102" s="147">
        <f t="shared" si="25"/>
        <v>38</v>
      </c>
      <c r="E102" s="147">
        <f t="shared" si="25"/>
        <v>7</v>
      </c>
      <c r="F102" s="147">
        <f t="shared" si="25"/>
        <v>14</v>
      </c>
      <c r="G102" s="147">
        <f t="shared" si="25"/>
        <v>3</v>
      </c>
      <c r="H102" s="147">
        <f t="shared" si="25"/>
        <v>0</v>
      </c>
      <c r="I102" s="147">
        <f t="shared" si="25"/>
        <v>0</v>
      </c>
      <c r="J102" s="147">
        <f t="shared" si="25"/>
        <v>8</v>
      </c>
      <c r="K102" s="147">
        <f t="shared" si="25"/>
        <v>4</v>
      </c>
      <c r="L102" s="147">
        <f t="shared" si="25"/>
        <v>10</v>
      </c>
      <c r="M102" s="147">
        <f t="shared" si="25"/>
        <v>2</v>
      </c>
      <c r="N102" s="147">
        <f t="shared" si="25"/>
        <v>17</v>
      </c>
      <c r="O102" s="156">
        <f>SUM(F102/D102)</f>
        <v>0.36842105263157893</v>
      </c>
      <c r="P102" s="156">
        <f>SUM(F102,K102)/C102</f>
        <v>0.42857142857142855</v>
      </c>
      <c r="Q102" s="156">
        <f>SUM(N102/D102)</f>
        <v>0.44736842105263158</v>
      </c>
      <c r="R102" s="156">
        <f>SUM(P102:Q102)</f>
        <v>0.87593984962406013</v>
      </c>
      <c r="T102" s="6"/>
      <c r="V102" s="6"/>
    </row>
    <row r="103" spans="1:22" ht="12.75" customHeight="1" thickBot="1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50"/>
      <c r="P103" s="150"/>
      <c r="Q103" s="150"/>
      <c r="R103" s="150"/>
      <c r="T103" s="6"/>
      <c r="V103" s="6"/>
    </row>
    <row r="104" spans="1:22" ht="12.75" customHeight="1">
      <c r="A104" s="35" t="s">
        <v>152</v>
      </c>
      <c r="B104" s="147" t="s">
        <v>52</v>
      </c>
      <c r="C104" s="147" t="s">
        <v>84</v>
      </c>
      <c r="D104" s="147" t="s">
        <v>85</v>
      </c>
      <c r="E104" s="147" t="s">
        <v>86</v>
      </c>
      <c r="F104" s="147" t="s">
        <v>87</v>
      </c>
      <c r="G104" s="147" t="s">
        <v>88</v>
      </c>
      <c r="H104" s="147" t="s">
        <v>89</v>
      </c>
      <c r="I104" s="147" t="s">
        <v>56</v>
      </c>
      <c r="J104" s="147" t="s">
        <v>55</v>
      </c>
      <c r="K104" s="147" t="s">
        <v>90</v>
      </c>
      <c r="L104" s="147" t="s">
        <v>91</v>
      </c>
      <c r="M104" s="147" t="s">
        <v>61</v>
      </c>
      <c r="N104" s="147" t="s">
        <v>62</v>
      </c>
      <c r="O104" s="147" t="s">
        <v>92</v>
      </c>
      <c r="P104" s="147" t="s">
        <v>93</v>
      </c>
      <c r="Q104" s="147" t="s">
        <v>94</v>
      </c>
      <c r="R104" s="147" t="s">
        <v>95</v>
      </c>
      <c r="T104" s="6"/>
    </row>
    <row r="105" spans="1:22" ht="12.75" customHeight="1">
      <c r="A105" s="143" t="s">
        <v>69</v>
      </c>
      <c r="B105" s="151" t="s">
        <v>48</v>
      </c>
      <c r="C105" s="151" t="s">
        <v>48</v>
      </c>
      <c r="D105" s="151" t="s">
        <v>48</v>
      </c>
      <c r="E105" s="151" t="s">
        <v>48</v>
      </c>
      <c r="F105" s="151" t="s">
        <v>48</v>
      </c>
      <c r="G105" s="152" t="s">
        <v>48</v>
      </c>
      <c r="H105" s="151" t="s">
        <v>48</v>
      </c>
      <c r="I105" s="151" t="s">
        <v>48</v>
      </c>
      <c r="J105" s="151" t="s">
        <v>48</v>
      </c>
      <c r="K105" s="151" t="s">
        <v>48</v>
      </c>
      <c r="L105" s="151" t="s">
        <v>48</v>
      </c>
      <c r="M105" s="151" t="s">
        <v>48</v>
      </c>
      <c r="N105" s="151" t="s">
        <v>48</v>
      </c>
      <c r="O105" s="153" t="e">
        <f>SUM(K105/G105)*7</f>
        <v>#VALUE!</v>
      </c>
      <c r="P105" s="153" t="e">
        <f>SUM(I105,M105)/G105</f>
        <v>#VALUE!</v>
      </c>
      <c r="Q105" s="149" t="e">
        <f>SUM(I105/H105)</f>
        <v>#VALUE!</v>
      </c>
      <c r="R105" s="149" t="e">
        <f>SUM(N105/M105)</f>
        <v>#VALUE!</v>
      </c>
      <c r="T105" s="6"/>
    </row>
    <row r="106" spans="1:22" ht="12.75" customHeight="1">
      <c r="A106" s="143" t="s">
        <v>71</v>
      </c>
      <c r="B106" s="151" t="s">
        <v>48</v>
      </c>
      <c r="C106" s="151" t="s">
        <v>48</v>
      </c>
      <c r="D106" s="151" t="s">
        <v>48</v>
      </c>
      <c r="E106" s="151" t="s">
        <v>48</v>
      </c>
      <c r="F106" s="151" t="s">
        <v>48</v>
      </c>
      <c r="G106" s="152" t="s">
        <v>48</v>
      </c>
      <c r="H106" s="151" t="s">
        <v>48</v>
      </c>
      <c r="I106" s="151" t="s">
        <v>48</v>
      </c>
      <c r="J106" s="151" t="s">
        <v>48</v>
      </c>
      <c r="K106" s="151" t="s">
        <v>48</v>
      </c>
      <c r="L106" s="151" t="s">
        <v>48</v>
      </c>
      <c r="M106" s="151" t="s">
        <v>48</v>
      </c>
      <c r="N106" s="151" t="s">
        <v>48</v>
      </c>
      <c r="O106" s="153" t="e">
        <f t="shared" ref="O106:O113" si="26">SUM(K106/G106)*7</f>
        <v>#VALUE!</v>
      </c>
      <c r="P106" s="153" t="e">
        <f t="shared" ref="P106:P116" si="27">SUM(I106,M106)/G106</f>
        <v>#VALUE!</v>
      </c>
      <c r="Q106" s="149" t="e">
        <f t="shared" ref="Q106:Q116" si="28">SUM(I106/H106)</f>
        <v>#VALUE!</v>
      </c>
      <c r="R106" s="149" t="e">
        <f t="shared" ref="R106:R116" si="29">SUM(N106/M106)</f>
        <v>#VALUE!</v>
      </c>
      <c r="T106" s="6"/>
    </row>
    <row r="107" spans="1:22" ht="12.75" customHeight="1">
      <c r="A107" s="145" t="s">
        <v>72</v>
      </c>
      <c r="B107" s="151" t="s">
        <v>48</v>
      </c>
      <c r="C107" s="151" t="s">
        <v>48</v>
      </c>
      <c r="D107" s="151" t="s">
        <v>48</v>
      </c>
      <c r="E107" s="151" t="s">
        <v>48</v>
      </c>
      <c r="F107" s="151" t="s">
        <v>48</v>
      </c>
      <c r="G107" s="152" t="s">
        <v>48</v>
      </c>
      <c r="H107" s="151" t="s">
        <v>48</v>
      </c>
      <c r="I107" s="151" t="s">
        <v>48</v>
      </c>
      <c r="J107" s="151" t="s">
        <v>48</v>
      </c>
      <c r="K107" s="151" t="s">
        <v>48</v>
      </c>
      <c r="L107" s="151" t="s">
        <v>48</v>
      </c>
      <c r="M107" s="151" t="s">
        <v>48</v>
      </c>
      <c r="N107" s="151" t="s">
        <v>48</v>
      </c>
      <c r="O107" s="153" t="e">
        <f t="shared" si="26"/>
        <v>#VALUE!</v>
      </c>
      <c r="P107" s="153" t="e">
        <f t="shared" si="27"/>
        <v>#VALUE!</v>
      </c>
      <c r="Q107" s="149" t="e">
        <f t="shared" si="28"/>
        <v>#VALUE!</v>
      </c>
      <c r="R107" s="149" t="e">
        <f t="shared" si="29"/>
        <v>#VALUE!</v>
      </c>
      <c r="T107" s="6"/>
    </row>
    <row r="108" spans="1:22" ht="12.75" customHeight="1">
      <c r="A108" s="145" t="s">
        <v>74</v>
      </c>
      <c r="B108" s="151" t="s">
        <v>48</v>
      </c>
      <c r="C108" s="151" t="s">
        <v>48</v>
      </c>
      <c r="D108" s="151" t="s">
        <v>48</v>
      </c>
      <c r="E108" s="151" t="s">
        <v>48</v>
      </c>
      <c r="F108" s="151" t="s">
        <v>48</v>
      </c>
      <c r="G108" s="152" t="s">
        <v>48</v>
      </c>
      <c r="H108" s="151" t="s">
        <v>48</v>
      </c>
      <c r="I108" s="151" t="s">
        <v>48</v>
      </c>
      <c r="J108" s="151" t="s">
        <v>48</v>
      </c>
      <c r="K108" s="151" t="s">
        <v>48</v>
      </c>
      <c r="L108" s="151" t="s">
        <v>48</v>
      </c>
      <c r="M108" s="151" t="s">
        <v>48</v>
      </c>
      <c r="N108" s="151" t="s">
        <v>48</v>
      </c>
      <c r="O108" s="153" t="e">
        <f t="shared" si="26"/>
        <v>#VALUE!</v>
      </c>
      <c r="P108" s="153" t="e">
        <f t="shared" si="27"/>
        <v>#VALUE!</v>
      </c>
      <c r="Q108" s="149" t="e">
        <f t="shared" si="28"/>
        <v>#VALUE!</v>
      </c>
      <c r="R108" s="149" t="e">
        <f t="shared" si="29"/>
        <v>#VALUE!</v>
      </c>
      <c r="T108" s="6"/>
    </row>
    <row r="109" spans="1:22" ht="12.75" customHeight="1">
      <c r="A109" s="143" t="s">
        <v>75</v>
      </c>
      <c r="B109" s="151" t="s">
        <v>48</v>
      </c>
      <c r="C109" s="151" t="s">
        <v>48</v>
      </c>
      <c r="D109" s="151" t="s">
        <v>48</v>
      </c>
      <c r="E109" s="151" t="s">
        <v>48</v>
      </c>
      <c r="F109" s="151" t="s">
        <v>48</v>
      </c>
      <c r="G109" s="152" t="s">
        <v>48</v>
      </c>
      <c r="H109" s="151" t="s">
        <v>48</v>
      </c>
      <c r="I109" s="151" t="s">
        <v>48</v>
      </c>
      <c r="J109" s="151" t="s">
        <v>48</v>
      </c>
      <c r="K109" s="151" t="s">
        <v>48</v>
      </c>
      <c r="L109" s="151" t="s">
        <v>48</v>
      </c>
      <c r="M109" s="151" t="s">
        <v>48</v>
      </c>
      <c r="N109" s="151" t="s">
        <v>48</v>
      </c>
      <c r="O109" s="153" t="e">
        <f t="shared" si="26"/>
        <v>#VALUE!</v>
      </c>
      <c r="P109" s="153" t="e">
        <f t="shared" si="27"/>
        <v>#VALUE!</v>
      </c>
      <c r="Q109" s="149" t="e">
        <f t="shared" si="28"/>
        <v>#VALUE!</v>
      </c>
      <c r="R109" s="149" t="e">
        <f t="shared" si="29"/>
        <v>#VALUE!</v>
      </c>
      <c r="T109" s="6"/>
      <c r="U109" s="36"/>
    </row>
    <row r="110" spans="1:22" ht="12.75" customHeight="1">
      <c r="A110" s="145" t="s">
        <v>76</v>
      </c>
      <c r="B110" s="151" t="s">
        <v>48</v>
      </c>
      <c r="C110" s="151" t="s">
        <v>48</v>
      </c>
      <c r="D110" s="151" t="s">
        <v>48</v>
      </c>
      <c r="E110" s="151" t="s">
        <v>48</v>
      </c>
      <c r="F110" s="151" t="s">
        <v>48</v>
      </c>
      <c r="G110" s="152" t="s">
        <v>48</v>
      </c>
      <c r="H110" s="151" t="s">
        <v>48</v>
      </c>
      <c r="I110" s="151" t="s">
        <v>48</v>
      </c>
      <c r="J110" s="151" t="s">
        <v>48</v>
      </c>
      <c r="K110" s="151" t="s">
        <v>48</v>
      </c>
      <c r="L110" s="151" t="s">
        <v>48</v>
      </c>
      <c r="M110" s="151" t="s">
        <v>48</v>
      </c>
      <c r="N110" s="151" t="s">
        <v>48</v>
      </c>
      <c r="O110" s="153" t="e">
        <f t="shared" si="26"/>
        <v>#VALUE!</v>
      </c>
      <c r="P110" s="153" t="e">
        <f t="shared" si="27"/>
        <v>#VALUE!</v>
      </c>
      <c r="Q110" s="149" t="e">
        <f t="shared" si="28"/>
        <v>#VALUE!</v>
      </c>
      <c r="R110" s="149" t="e">
        <f t="shared" si="29"/>
        <v>#VALUE!</v>
      </c>
      <c r="T110" s="6"/>
    </row>
    <row r="111" spans="1:22" ht="12.75" customHeight="1">
      <c r="A111" s="145" t="s">
        <v>78</v>
      </c>
      <c r="B111" s="151" t="s">
        <v>48</v>
      </c>
      <c r="C111" s="151" t="s">
        <v>48</v>
      </c>
      <c r="D111" s="151" t="s">
        <v>48</v>
      </c>
      <c r="E111" s="151" t="s">
        <v>48</v>
      </c>
      <c r="F111" s="151" t="s">
        <v>48</v>
      </c>
      <c r="G111" s="152" t="s">
        <v>48</v>
      </c>
      <c r="H111" s="151" t="s">
        <v>48</v>
      </c>
      <c r="I111" s="151" t="s">
        <v>48</v>
      </c>
      <c r="J111" s="151" t="s">
        <v>48</v>
      </c>
      <c r="K111" s="151" t="s">
        <v>48</v>
      </c>
      <c r="L111" s="151" t="s">
        <v>48</v>
      </c>
      <c r="M111" s="151" t="s">
        <v>48</v>
      </c>
      <c r="N111" s="151" t="s">
        <v>48</v>
      </c>
      <c r="O111" s="153" t="e">
        <f t="shared" si="26"/>
        <v>#VALUE!</v>
      </c>
      <c r="P111" s="153" t="e">
        <f t="shared" si="27"/>
        <v>#VALUE!</v>
      </c>
      <c r="Q111" s="149" t="e">
        <f t="shared" si="28"/>
        <v>#VALUE!</v>
      </c>
      <c r="R111" s="149" t="e">
        <f t="shared" si="29"/>
        <v>#VALUE!</v>
      </c>
      <c r="T111" s="6"/>
      <c r="U111" s="12"/>
      <c r="V111" s="6"/>
    </row>
    <row r="112" spans="1:22" ht="12.75" customHeight="1">
      <c r="A112" s="145" t="s">
        <v>79</v>
      </c>
      <c r="B112" s="151">
        <v>1</v>
      </c>
      <c r="C112" s="151">
        <v>0</v>
      </c>
      <c r="D112" s="151">
        <v>1</v>
      </c>
      <c r="E112" s="151">
        <v>0</v>
      </c>
      <c r="F112" s="151">
        <v>0</v>
      </c>
      <c r="G112" s="152">
        <v>3.1</v>
      </c>
      <c r="H112" s="151">
        <v>19</v>
      </c>
      <c r="I112" s="151">
        <v>2</v>
      </c>
      <c r="J112" s="151">
        <v>2</v>
      </c>
      <c r="K112" s="151">
        <v>1</v>
      </c>
      <c r="L112" s="151">
        <v>0</v>
      </c>
      <c r="M112" s="151">
        <v>3</v>
      </c>
      <c r="N112" s="151">
        <v>3</v>
      </c>
      <c r="O112" s="153">
        <f t="shared" si="26"/>
        <v>2.258064516129032</v>
      </c>
      <c r="P112" s="153">
        <f t="shared" si="27"/>
        <v>1.6129032258064515</v>
      </c>
      <c r="Q112" s="149">
        <f t="shared" si="28"/>
        <v>0.10526315789473684</v>
      </c>
      <c r="R112" s="149">
        <f t="shared" si="29"/>
        <v>1</v>
      </c>
    </row>
    <row r="113" spans="1:21" ht="12.75" customHeight="1">
      <c r="A113" s="143" t="s">
        <v>80</v>
      </c>
      <c r="B113" s="151">
        <v>1</v>
      </c>
      <c r="C113" s="151">
        <v>1</v>
      </c>
      <c r="D113" s="151">
        <v>0</v>
      </c>
      <c r="E113" s="151">
        <v>0</v>
      </c>
      <c r="F113" s="151">
        <v>0</v>
      </c>
      <c r="G113" s="152">
        <v>4.2</v>
      </c>
      <c r="H113" s="151">
        <v>22</v>
      </c>
      <c r="I113" s="151">
        <v>5</v>
      </c>
      <c r="J113" s="151">
        <v>5</v>
      </c>
      <c r="K113" s="151">
        <v>4</v>
      </c>
      <c r="L113" s="151">
        <v>0</v>
      </c>
      <c r="M113" s="151">
        <v>2</v>
      </c>
      <c r="N113" s="151">
        <v>2</v>
      </c>
      <c r="O113" s="153">
        <f t="shared" si="26"/>
        <v>6.6666666666666661</v>
      </c>
      <c r="P113" s="153">
        <f t="shared" si="27"/>
        <v>1.6666666666666665</v>
      </c>
      <c r="Q113" s="149">
        <f t="shared" si="28"/>
        <v>0.22727272727272727</v>
      </c>
      <c r="R113" s="149">
        <f t="shared" si="29"/>
        <v>1</v>
      </c>
      <c r="T113" s="6"/>
      <c r="U113" s="36"/>
    </row>
    <row r="114" spans="1:21" ht="12.75" customHeight="1">
      <c r="A114" s="143" t="s">
        <v>81</v>
      </c>
      <c r="B114" s="151" t="s">
        <v>48</v>
      </c>
      <c r="C114" s="151" t="s">
        <v>48</v>
      </c>
      <c r="D114" s="151" t="s">
        <v>48</v>
      </c>
      <c r="E114" s="151" t="s">
        <v>48</v>
      </c>
      <c r="F114" s="151" t="s">
        <v>48</v>
      </c>
      <c r="G114" s="152" t="s">
        <v>48</v>
      </c>
      <c r="H114" s="151" t="s">
        <v>48</v>
      </c>
      <c r="I114" s="151" t="s">
        <v>48</v>
      </c>
      <c r="J114" s="151" t="s">
        <v>48</v>
      </c>
      <c r="K114" s="151" t="s">
        <v>48</v>
      </c>
      <c r="L114" s="151" t="s">
        <v>48</v>
      </c>
      <c r="M114" s="151" t="s">
        <v>48</v>
      </c>
      <c r="N114" s="151" t="s">
        <v>48</v>
      </c>
      <c r="O114" s="153" t="e">
        <f>SUM(K114/G114)*7</f>
        <v>#VALUE!</v>
      </c>
      <c r="P114" s="153" t="e">
        <f>SUM(I114,M114)/G114</f>
        <v>#VALUE!</v>
      </c>
      <c r="Q114" s="149" t="e">
        <f>SUM(I114/H114)</f>
        <v>#VALUE!</v>
      </c>
      <c r="R114" s="149" t="e">
        <f>SUM(N114/M114)</f>
        <v>#VALUE!</v>
      </c>
      <c r="T114" s="6"/>
    </row>
    <row r="115" spans="1:21" ht="12.75" customHeight="1">
      <c r="A115" s="145" t="s">
        <v>82</v>
      </c>
      <c r="B115" s="151" t="s">
        <v>48</v>
      </c>
      <c r="C115" s="151" t="s">
        <v>48</v>
      </c>
      <c r="D115" s="151" t="s">
        <v>48</v>
      </c>
      <c r="E115" s="151" t="s">
        <v>48</v>
      </c>
      <c r="F115" s="151" t="s">
        <v>48</v>
      </c>
      <c r="G115" s="152" t="s">
        <v>48</v>
      </c>
      <c r="H115" s="151" t="s">
        <v>48</v>
      </c>
      <c r="I115" s="151" t="s">
        <v>48</v>
      </c>
      <c r="J115" s="151" t="s">
        <v>48</v>
      </c>
      <c r="K115" s="151" t="s">
        <v>48</v>
      </c>
      <c r="L115" s="151" t="s">
        <v>48</v>
      </c>
      <c r="M115" s="151" t="s">
        <v>48</v>
      </c>
      <c r="N115" s="151" t="s">
        <v>48</v>
      </c>
      <c r="O115" s="153" t="e">
        <f>SUM(K115/G115)*7</f>
        <v>#VALUE!</v>
      </c>
      <c r="P115" s="153" t="e">
        <f>SUM(I115,M115)/G115</f>
        <v>#VALUE!</v>
      </c>
      <c r="Q115" s="149" t="e">
        <f>SUM(I115/H115)</f>
        <v>#VALUE!</v>
      </c>
      <c r="R115" s="149" t="e">
        <f>SUM(N115/M115)</f>
        <v>#VALUE!</v>
      </c>
      <c r="T115" s="6"/>
    </row>
    <row r="116" spans="1:21" ht="12.75" customHeight="1">
      <c r="A116" s="144" t="s">
        <v>83</v>
      </c>
      <c r="B116" s="147">
        <v>1</v>
      </c>
      <c r="C116" s="154">
        <f t="shared" ref="C116:N116" si="30">SUM(C105:C114)</f>
        <v>1</v>
      </c>
      <c r="D116" s="154">
        <f t="shared" si="30"/>
        <v>1</v>
      </c>
      <c r="E116" s="154">
        <f t="shared" si="30"/>
        <v>0</v>
      </c>
      <c r="F116" s="154">
        <f t="shared" si="30"/>
        <v>0</v>
      </c>
      <c r="G116" s="154">
        <v>8</v>
      </c>
      <c r="H116" s="154">
        <f t="shared" si="30"/>
        <v>41</v>
      </c>
      <c r="I116" s="154">
        <f t="shared" si="30"/>
        <v>7</v>
      </c>
      <c r="J116" s="154">
        <f t="shared" si="30"/>
        <v>7</v>
      </c>
      <c r="K116" s="154">
        <f t="shared" si="30"/>
        <v>5</v>
      </c>
      <c r="L116" s="154">
        <f t="shared" si="30"/>
        <v>0</v>
      </c>
      <c r="M116" s="154">
        <f t="shared" si="30"/>
        <v>5</v>
      </c>
      <c r="N116" s="154">
        <f t="shared" si="30"/>
        <v>5</v>
      </c>
      <c r="O116" s="157">
        <f t="shared" ref="O116" si="31">SUM(K116/G116)*7</f>
        <v>4.375</v>
      </c>
      <c r="P116" s="157">
        <f t="shared" si="27"/>
        <v>1.5</v>
      </c>
      <c r="Q116" s="156">
        <f t="shared" si="28"/>
        <v>0.17073170731707318</v>
      </c>
      <c r="R116" s="156">
        <f t="shared" si="29"/>
        <v>1</v>
      </c>
      <c r="T116" s="6"/>
    </row>
    <row r="117" spans="1:21" ht="12.75" customHeight="1">
      <c r="T117" s="6"/>
    </row>
    <row r="118" spans="1:21" ht="12.75" customHeight="1">
      <c r="A118" s="142" t="s">
        <v>373</v>
      </c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4"/>
      <c r="M118" s="145"/>
      <c r="N118" s="144"/>
      <c r="O118" s="143"/>
      <c r="P118" s="143"/>
      <c r="Q118" s="144"/>
      <c r="R118" s="144"/>
      <c r="T118" s="6"/>
    </row>
    <row r="119" spans="1:21" ht="12.75" customHeight="1">
      <c r="A119" s="144" t="s">
        <v>0</v>
      </c>
      <c r="B119" s="144" t="s">
        <v>1</v>
      </c>
      <c r="C119" s="144" t="s">
        <v>2</v>
      </c>
      <c r="D119" s="144" t="s">
        <v>3</v>
      </c>
      <c r="E119" s="144" t="s">
        <v>4</v>
      </c>
      <c r="F119" s="144" t="s">
        <v>5</v>
      </c>
      <c r="G119" s="144" t="s">
        <v>6</v>
      </c>
      <c r="H119" s="144" t="s">
        <v>7</v>
      </c>
      <c r="I119" s="144" t="s">
        <v>8</v>
      </c>
      <c r="J119" s="143"/>
      <c r="K119" s="144" t="s">
        <v>9</v>
      </c>
      <c r="L119" s="144"/>
      <c r="M119" s="143"/>
      <c r="N119" s="143"/>
      <c r="O119" s="144"/>
      <c r="P119" s="143"/>
      <c r="Q119" s="143"/>
      <c r="R119" s="143"/>
      <c r="T119" s="6"/>
    </row>
    <row r="120" spans="1:21" ht="12.75" customHeight="1">
      <c r="A120" s="145" t="s">
        <v>31</v>
      </c>
      <c r="B120" s="143">
        <v>0</v>
      </c>
      <c r="C120" s="143">
        <v>2</v>
      </c>
      <c r="D120" s="143">
        <v>0</v>
      </c>
      <c r="E120" s="143">
        <v>0</v>
      </c>
      <c r="F120" s="146">
        <v>0</v>
      </c>
      <c r="G120" s="146">
        <v>0</v>
      </c>
      <c r="H120" s="146">
        <v>0</v>
      </c>
      <c r="I120" s="142">
        <f>SUM(B120:H120)</f>
        <v>2</v>
      </c>
      <c r="J120" s="143"/>
      <c r="K120" s="145" t="s">
        <v>374</v>
      </c>
      <c r="L120" s="144"/>
      <c r="M120" s="143"/>
      <c r="N120" s="143"/>
      <c r="O120" s="144"/>
      <c r="P120" s="143"/>
      <c r="Q120" s="143"/>
      <c r="R120" s="143"/>
      <c r="T120" s="6"/>
    </row>
    <row r="121" spans="1:21" ht="12.75" customHeight="1" thickBot="1">
      <c r="A121" s="145" t="s">
        <v>12</v>
      </c>
      <c r="B121" s="143">
        <v>2</v>
      </c>
      <c r="C121" s="143">
        <v>0</v>
      </c>
      <c r="D121" s="143">
        <v>0</v>
      </c>
      <c r="E121" s="143">
        <v>0</v>
      </c>
      <c r="F121" s="146">
        <v>0</v>
      </c>
      <c r="G121" s="146">
        <v>2</v>
      </c>
      <c r="H121" s="146" t="s">
        <v>48</v>
      </c>
      <c r="I121" s="142">
        <f>SUM(B121:H121)</f>
        <v>4</v>
      </c>
      <c r="J121" s="143"/>
      <c r="K121" s="145" t="s">
        <v>375</v>
      </c>
      <c r="L121" s="143"/>
      <c r="M121" s="143"/>
      <c r="N121" s="143"/>
      <c r="O121" s="143"/>
      <c r="P121" s="143"/>
      <c r="Q121" s="143"/>
      <c r="R121" s="143"/>
      <c r="T121" s="6"/>
    </row>
    <row r="122" spans="1:21" ht="12.75" customHeight="1">
      <c r="A122" s="35" t="s">
        <v>151</v>
      </c>
      <c r="B122" s="147" t="s">
        <v>52</v>
      </c>
      <c r="C122" s="147" t="s">
        <v>53</v>
      </c>
      <c r="D122" s="147" t="s">
        <v>54</v>
      </c>
      <c r="E122" s="147" t="s">
        <v>55</v>
      </c>
      <c r="F122" s="147" t="s">
        <v>56</v>
      </c>
      <c r="G122" s="147" t="s">
        <v>57</v>
      </c>
      <c r="H122" s="147" t="s">
        <v>58</v>
      </c>
      <c r="I122" s="147" t="s">
        <v>59</v>
      </c>
      <c r="J122" s="147" t="s">
        <v>60</v>
      </c>
      <c r="K122" s="147" t="s">
        <v>61</v>
      </c>
      <c r="L122" s="147" t="s">
        <v>62</v>
      </c>
      <c r="M122" s="147" t="s">
        <v>63</v>
      </c>
      <c r="N122" s="147" t="s">
        <v>64</v>
      </c>
      <c r="O122" s="147" t="s">
        <v>65</v>
      </c>
      <c r="P122" s="147" t="s">
        <v>66</v>
      </c>
      <c r="Q122" s="147" t="s">
        <v>67</v>
      </c>
      <c r="R122" s="147" t="s">
        <v>68</v>
      </c>
      <c r="T122" s="6"/>
    </row>
    <row r="123" spans="1:21" ht="12.75" customHeight="1">
      <c r="A123" s="143" t="s">
        <v>69</v>
      </c>
      <c r="B123" s="148">
        <v>1</v>
      </c>
      <c r="C123" s="148">
        <v>3</v>
      </c>
      <c r="D123" s="148">
        <v>2</v>
      </c>
      <c r="E123" s="148">
        <v>0</v>
      </c>
      <c r="F123" s="148">
        <v>1</v>
      </c>
      <c r="G123" s="148">
        <v>0</v>
      </c>
      <c r="H123" s="148">
        <v>0</v>
      </c>
      <c r="I123" s="148">
        <v>0</v>
      </c>
      <c r="J123" s="148">
        <v>0</v>
      </c>
      <c r="K123" s="148">
        <v>1</v>
      </c>
      <c r="L123" s="148">
        <v>1</v>
      </c>
      <c r="M123" s="148">
        <v>1</v>
      </c>
      <c r="N123" s="148">
        <v>1</v>
      </c>
      <c r="O123" s="149">
        <f t="shared" ref="O123:O136" si="32">SUM(F123/D123)</f>
        <v>0.5</v>
      </c>
      <c r="P123" s="149">
        <f t="shared" ref="P123:P136" si="33">SUM(F123,K123)/C123</f>
        <v>0.66666666666666663</v>
      </c>
      <c r="Q123" s="149">
        <f t="shared" ref="Q123:Q136" si="34">SUM(N123/D123)</f>
        <v>0.5</v>
      </c>
      <c r="R123" s="149">
        <f t="shared" ref="R123:R136" si="35">SUM(P123:Q123)</f>
        <v>1.1666666666666665</v>
      </c>
      <c r="T123" s="6"/>
    </row>
    <row r="124" spans="1:21" ht="12.75" customHeight="1">
      <c r="A124" s="145" t="s">
        <v>70</v>
      </c>
      <c r="B124" s="148">
        <v>1</v>
      </c>
      <c r="C124" s="148">
        <v>2</v>
      </c>
      <c r="D124" s="148">
        <v>2</v>
      </c>
      <c r="E124" s="148">
        <v>0</v>
      </c>
      <c r="F124" s="148">
        <v>1</v>
      </c>
      <c r="G124" s="148">
        <v>0</v>
      </c>
      <c r="H124" s="148">
        <v>0</v>
      </c>
      <c r="I124" s="148">
        <v>0</v>
      </c>
      <c r="J124" s="148">
        <v>0</v>
      </c>
      <c r="K124" s="148">
        <v>0</v>
      </c>
      <c r="L124" s="148">
        <v>0</v>
      </c>
      <c r="M124" s="148">
        <v>0</v>
      </c>
      <c r="N124" s="148">
        <v>1</v>
      </c>
      <c r="O124" s="149">
        <f t="shared" si="32"/>
        <v>0.5</v>
      </c>
      <c r="P124" s="149">
        <f t="shared" si="33"/>
        <v>0.5</v>
      </c>
      <c r="Q124" s="149">
        <f t="shared" si="34"/>
        <v>0.5</v>
      </c>
      <c r="R124" s="149">
        <f t="shared" si="35"/>
        <v>1</v>
      </c>
      <c r="T124" s="6"/>
    </row>
    <row r="125" spans="1:21" ht="12.75" customHeight="1">
      <c r="A125" s="143" t="s">
        <v>71</v>
      </c>
      <c r="B125" s="148">
        <v>1</v>
      </c>
      <c r="C125" s="148">
        <v>2</v>
      </c>
      <c r="D125" s="148">
        <v>2</v>
      </c>
      <c r="E125" s="148">
        <v>0</v>
      </c>
      <c r="F125" s="148">
        <v>0</v>
      </c>
      <c r="G125" s="148">
        <v>0</v>
      </c>
      <c r="H125" s="148">
        <v>0</v>
      </c>
      <c r="I125" s="148">
        <v>0</v>
      </c>
      <c r="J125" s="148">
        <v>0</v>
      </c>
      <c r="K125" s="148">
        <v>0</v>
      </c>
      <c r="L125" s="148">
        <v>0</v>
      </c>
      <c r="M125" s="148">
        <v>0</v>
      </c>
      <c r="N125" s="148">
        <v>0</v>
      </c>
      <c r="O125" s="149">
        <f t="shared" si="32"/>
        <v>0</v>
      </c>
      <c r="P125" s="149">
        <f t="shared" si="33"/>
        <v>0</v>
      </c>
      <c r="Q125" s="149">
        <f t="shared" si="34"/>
        <v>0</v>
      </c>
      <c r="R125" s="149">
        <f t="shared" si="35"/>
        <v>0</v>
      </c>
      <c r="T125" s="6"/>
    </row>
    <row r="126" spans="1:21" ht="12.75" customHeight="1">
      <c r="A126" s="143" t="s">
        <v>72</v>
      </c>
      <c r="B126" s="148">
        <v>1</v>
      </c>
      <c r="C126" s="148">
        <v>3</v>
      </c>
      <c r="D126" s="148">
        <v>2</v>
      </c>
      <c r="E126" s="148">
        <v>0</v>
      </c>
      <c r="F126" s="148">
        <v>0</v>
      </c>
      <c r="G126" s="148">
        <v>0</v>
      </c>
      <c r="H126" s="148">
        <v>0</v>
      </c>
      <c r="I126" s="148">
        <v>0</v>
      </c>
      <c r="J126" s="148">
        <v>0</v>
      </c>
      <c r="K126" s="148">
        <v>1</v>
      </c>
      <c r="L126" s="148">
        <v>0</v>
      </c>
      <c r="M126" s="148">
        <v>0</v>
      </c>
      <c r="N126" s="148">
        <v>0</v>
      </c>
      <c r="O126" s="149">
        <f t="shared" si="32"/>
        <v>0</v>
      </c>
      <c r="P126" s="149">
        <f t="shared" si="33"/>
        <v>0.33333333333333331</v>
      </c>
      <c r="Q126" s="149">
        <f t="shared" si="34"/>
        <v>0</v>
      </c>
      <c r="R126" s="149">
        <f t="shared" si="35"/>
        <v>0.33333333333333331</v>
      </c>
      <c r="T126" s="6"/>
    </row>
    <row r="127" spans="1:21" ht="12.75" customHeight="1">
      <c r="A127" s="143" t="s">
        <v>73</v>
      </c>
      <c r="B127" s="148" t="s">
        <v>48</v>
      </c>
      <c r="C127" s="148" t="s">
        <v>48</v>
      </c>
      <c r="D127" s="148" t="s">
        <v>48</v>
      </c>
      <c r="E127" s="148" t="s">
        <v>48</v>
      </c>
      <c r="F127" s="148" t="s">
        <v>48</v>
      </c>
      <c r="G127" s="148" t="s">
        <v>48</v>
      </c>
      <c r="H127" s="148" t="s">
        <v>48</v>
      </c>
      <c r="I127" s="148" t="s">
        <v>48</v>
      </c>
      <c r="J127" s="148" t="s">
        <v>48</v>
      </c>
      <c r="K127" s="148" t="s">
        <v>48</v>
      </c>
      <c r="L127" s="148" t="s">
        <v>48</v>
      </c>
      <c r="M127" s="148" t="s">
        <v>48</v>
      </c>
      <c r="N127" s="148" t="s">
        <v>48</v>
      </c>
      <c r="O127" s="149" t="e">
        <f t="shared" si="32"/>
        <v>#VALUE!</v>
      </c>
      <c r="P127" s="149" t="e">
        <f t="shared" si="33"/>
        <v>#VALUE!</v>
      </c>
      <c r="Q127" s="149" t="e">
        <f t="shared" si="34"/>
        <v>#VALUE!</v>
      </c>
      <c r="R127" s="149" t="e">
        <f t="shared" si="35"/>
        <v>#VALUE!</v>
      </c>
      <c r="T127" s="6"/>
    </row>
    <row r="128" spans="1:21" ht="12.75" customHeight="1">
      <c r="A128" s="143" t="s">
        <v>74</v>
      </c>
      <c r="B128" s="148">
        <v>1</v>
      </c>
      <c r="C128" s="148">
        <v>2</v>
      </c>
      <c r="D128" s="148">
        <v>2</v>
      </c>
      <c r="E128" s="148">
        <v>0</v>
      </c>
      <c r="F128" s="148">
        <v>0</v>
      </c>
      <c r="G128" s="148">
        <v>0</v>
      </c>
      <c r="H128" s="148">
        <v>0</v>
      </c>
      <c r="I128" s="148">
        <v>0</v>
      </c>
      <c r="J128" s="148">
        <v>0</v>
      </c>
      <c r="K128" s="148">
        <v>0</v>
      </c>
      <c r="L128" s="148">
        <v>1</v>
      </c>
      <c r="M128" s="148">
        <v>0</v>
      </c>
      <c r="N128" s="148">
        <v>0</v>
      </c>
      <c r="O128" s="149">
        <f t="shared" si="32"/>
        <v>0</v>
      </c>
      <c r="P128" s="149">
        <f t="shared" si="33"/>
        <v>0</v>
      </c>
      <c r="Q128" s="149">
        <f t="shared" si="34"/>
        <v>0</v>
      </c>
      <c r="R128" s="149">
        <f t="shared" si="35"/>
        <v>0</v>
      </c>
      <c r="T128" s="6"/>
      <c r="U128" s="36"/>
    </row>
    <row r="129" spans="1:22" ht="12.75" customHeight="1">
      <c r="A129" s="143" t="s">
        <v>75</v>
      </c>
      <c r="B129" s="148">
        <v>1</v>
      </c>
      <c r="C129" s="148">
        <v>3</v>
      </c>
      <c r="D129" s="148">
        <v>1</v>
      </c>
      <c r="E129" s="148">
        <v>0</v>
      </c>
      <c r="F129" s="148">
        <v>1</v>
      </c>
      <c r="G129" s="148">
        <v>0</v>
      </c>
      <c r="H129" s="148">
        <v>0</v>
      </c>
      <c r="I129" s="148">
        <v>0</v>
      </c>
      <c r="J129" s="148">
        <v>1</v>
      </c>
      <c r="K129" s="148">
        <v>2</v>
      </c>
      <c r="L129" s="148">
        <v>0</v>
      </c>
      <c r="M129" s="148">
        <v>1</v>
      </c>
      <c r="N129" s="148">
        <v>1</v>
      </c>
      <c r="O129" s="149">
        <f t="shared" si="32"/>
        <v>1</v>
      </c>
      <c r="P129" s="149">
        <f t="shared" si="33"/>
        <v>1</v>
      </c>
      <c r="Q129" s="149">
        <f t="shared" si="34"/>
        <v>1</v>
      </c>
      <c r="R129" s="149">
        <f t="shared" si="35"/>
        <v>2</v>
      </c>
      <c r="T129" s="6"/>
      <c r="U129" s="12"/>
    </row>
    <row r="130" spans="1:22" ht="12.75" customHeight="1">
      <c r="A130" s="143" t="s">
        <v>76</v>
      </c>
      <c r="B130" s="148">
        <v>1</v>
      </c>
      <c r="C130" s="148">
        <v>3</v>
      </c>
      <c r="D130" s="148">
        <v>3</v>
      </c>
      <c r="E130" s="148">
        <v>2</v>
      </c>
      <c r="F130" s="148">
        <v>2</v>
      </c>
      <c r="G130" s="148">
        <v>0</v>
      </c>
      <c r="H130" s="148">
        <v>0</v>
      </c>
      <c r="I130" s="148">
        <v>0</v>
      </c>
      <c r="J130" s="148">
        <v>2</v>
      </c>
      <c r="K130" s="148">
        <v>0</v>
      </c>
      <c r="L130" s="148">
        <v>0</v>
      </c>
      <c r="M130" s="148">
        <v>2</v>
      </c>
      <c r="N130" s="148">
        <v>2</v>
      </c>
      <c r="O130" s="149">
        <f t="shared" si="32"/>
        <v>0.66666666666666663</v>
      </c>
      <c r="P130" s="149">
        <f t="shared" si="33"/>
        <v>0.66666666666666663</v>
      </c>
      <c r="Q130" s="149">
        <f t="shared" si="34"/>
        <v>0.66666666666666663</v>
      </c>
      <c r="R130" s="149">
        <f t="shared" si="35"/>
        <v>1.3333333333333333</v>
      </c>
    </row>
    <row r="131" spans="1:22" ht="12.75" customHeight="1">
      <c r="A131" s="143" t="s">
        <v>77</v>
      </c>
      <c r="B131" s="148">
        <v>1</v>
      </c>
      <c r="C131" s="148">
        <v>2</v>
      </c>
      <c r="D131" s="148">
        <v>2</v>
      </c>
      <c r="E131" s="148">
        <v>0</v>
      </c>
      <c r="F131" s="148">
        <v>0</v>
      </c>
      <c r="G131" s="148">
        <v>0</v>
      </c>
      <c r="H131" s="148">
        <v>0</v>
      </c>
      <c r="I131" s="148">
        <v>0</v>
      </c>
      <c r="J131" s="148">
        <v>0</v>
      </c>
      <c r="K131" s="148">
        <v>0</v>
      </c>
      <c r="L131" s="148">
        <v>1</v>
      </c>
      <c r="M131" s="148">
        <v>0</v>
      </c>
      <c r="N131" s="148">
        <v>0</v>
      </c>
      <c r="O131" s="149">
        <f t="shared" si="32"/>
        <v>0</v>
      </c>
      <c r="P131" s="149">
        <f t="shared" si="33"/>
        <v>0</v>
      </c>
      <c r="Q131" s="149">
        <f t="shared" si="34"/>
        <v>0</v>
      </c>
      <c r="R131" s="149">
        <f t="shared" si="35"/>
        <v>0</v>
      </c>
      <c r="T131" s="6"/>
    </row>
    <row r="132" spans="1:22" ht="12.75" customHeight="1">
      <c r="A132" s="143" t="s">
        <v>78</v>
      </c>
      <c r="B132" s="148" t="s">
        <v>48</v>
      </c>
      <c r="C132" s="148" t="s">
        <v>48</v>
      </c>
      <c r="D132" s="148" t="s">
        <v>48</v>
      </c>
      <c r="E132" s="148" t="s">
        <v>48</v>
      </c>
      <c r="F132" s="148" t="s">
        <v>48</v>
      </c>
      <c r="G132" s="148" t="s">
        <v>48</v>
      </c>
      <c r="H132" s="148" t="s">
        <v>48</v>
      </c>
      <c r="I132" s="148" t="s">
        <v>48</v>
      </c>
      <c r="J132" s="148" t="s">
        <v>48</v>
      </c>
      <c r="K132" s="148" t="s">
        <v>48</v>
      </c>
      <c r="L132" s="148" t="s">
        <v>48</v>
      </c>
      <c r="M132" s="148" t="s">
        <v>48</v>
      </c>
      <c r="N132" s="148" t="s">
        <v>48</v>
      </c>
      <c r="O132" s="149" t="e">
        <f t="shared" si="32"/>
        <v>#VALUE!</v>
      </c>
      <c r="P132" s="149" t="e">
        <f t="shared" si="33"/>
        <v>#VALUE!</v>
      </c>
      <c r="Q132" s="149" t="e">
        <f t="shared" si="34"/>
        <v>#VALUE!</v>
      </c>
      <c r="R132" s="149" t="e">
        <f t="shared" si="35"/>
        <v>#VALUE!</v>
      </c>
      <c r="T132" s="6"/>
      <c r="V132" s="6"/>
    </row>
    <row r="133" spans="1:22" ht="12.75" customHeight="1">
      <c r="A133" s="143" t="s">
        <v>79</v>
      </c>
      <c r="B133" s="148">
        <v>1</v>
      </c>
      <c r="C133" s="148">
        <v>3</v>
      </c>
      <c r="D133" s="148">
        <v>1</v>
      </c>
      <c r="E133" s="148">
        <v>1</v>
      </c>
      <c r="F133" s="148">
        <v>0</v>
      </c>
      <c r="G133" s="148">
        <v>0</v>
      </c>
      <c r="H133" s="148">
        <v>0</v>
      </c>
      <c r="I133" s="148">
        <v>0</v>
      </c>
      <c r="J133" s="148">
        <v>0</v>
      </c>
      <c r="K133" s="148">
        <v>2</v>
      </c>
      <c r="L133" s="148">
        <v>0</v>
      </c>
      <c r="M133" s="148">
        <v>1</v>
      </c>
      <c r="N133" s="148">
        <v>0</v>
      </c>
      <c r="O133" s="149">
        <f t="shared" si="32"/>
        <v>0</v>
      </c>
      <c r="P133" s="149">
        <f t="shared" si="33"/>
        <v>0.66666666666666663</v>
      </c>
      <c r="Q133" s="149">
        <f t="shared" si="34"/>
        <v>0</v>
      </c>
      <c r="R133" s="149">
        <f t="shared" si="35"/>
        <v>0.66666666666666663</v>
      </c>
      <c r="T133" s="6"/>
      <c r="V133" s="6"/>
    </row>
    <row r="134" spans="1:22" ht="12.75" customHeight="1">
      <c r="A134" s="143" t="s">
        <v>80</v>
      </c>
      <c r="B134" s="148">
        <v>1</v>
      </c>
      <c r="C134" s="148">
        <v>2</v>
      </c>
      <c r="D134" s="148">
        <v>2</v>
      </c>
      <c r="E134" s="148">
        <v>0</v>
      </c>
      <c r="F134" s="148">
        <v>0</v>
      </c>
      <c r="G134" s="148">
        <v>0</v>
      </c>
      <c r="H134" s="148">
        <v>0</v>
      </c>
      <c r="I134" s="148">
        <v>0</v>
      </c>
      <c r="J134" s="148">
        <v>0</v>
      </c>
      <c r="K134" s="148">
        <v>0</v>
      </c>
      <c r="L134" s="148">
        <v>1</v>
      </c>
      <c r="M134" s="148">
        <v>0</v>
      </c>
      <c r="N134" s="148">
        <v>0</v>
      </c>
      <c r="O134" s="149">
        <f t="shared" si="32"/>
        <v>0</v>
      </c>
      <c r="P134" s="149">
        <f t="shared" si="33"/>
        <v>0</v>
      </c>
      <c r="Q134" s="149">
        <f t="shared" si="34"/>
        <v>0</v>
      </c>
      <c r="R134" s="149">
        <f t="shared" si="35"/>
        <v>0</v>
      </c>
      <c r="T134" s="6"/>
      <c r="V134" s="6"/>
    </row>
    <row r="135" spans="1:22" ht="12.75" customHeight="1">
      <c r="A135" s="143" t="s">
        <v>81</v>
      </c>
      <c r="B135" s="148">
        <v>1</v>
      </c>
      <c r="C135" s="148">
        <v>3</v>
      </c>
      <c r="D135" s="148">
        <v>3</v>
      </c>
      <c r="E135" s="148">
        <v>1</v>
      </c>
      <c r="F135" s="148">
        <v>1</v>
      </c>
      <c r="G135" s="148">
        <v>1</v>
      </c>
      <c r="H135" s="148">
        <v>0</v>
      </c>
      <c r="I135" s="148">
        <v>0</v>
      </c>
      <c r="J135" s="148">
        <v>0</v>
      </c>
      <c r="K135" s="148">
        <v>0</v>
      </c>
      <c r="L135" s="148">
        <v>0</v>
      </c>
      <c r="M135" s="148">
        <v>0</v>
      </c>
      <c r="N135" s="148">
        <v>2</v>
      </c>
      <c r="O135" s="149">
        <f t="shared" si="32"/>
        <v>0.33333333333333331</v>
      </c>
      <c r="P135" s="149">
        <f t="shared" si="33"/>
        <v>0.33333333333333331</v>
      </c>
      <c r="Q135" s="149">
        <f t="shared" si="34"/>
        <v>0.66666666666666663</v>
      </c>
      <c r="R135" s="149">
        <f t="shared" si="35"/>
        <v>1</v>
      </c>
      <c r="T135" s="6"/>
      <c r="V135" s="6"/>
    </row>
    <row r="136" spans="1:22" ht="12.75" customHeight="1">
      <c r="A136" s="143" t="s">
        <v>82</v>
      </c>
      <c r="B136" s="148">
        <v>1</v>
      </c>
      <c r="C136" s="148">
        <v>2</v>
      </c>
      <c r="D136" s="148">
        <v>2</v>
      </c>
      <c r="E136" s="148">
        <v>0</v>
      </c>
      <c r="F136" s="148">
        <v>0</v>
      </c>
      <c r="G136" s="148">
        <v>0</v>
      </c>
      <c r="H136" s="148">
        <v>0</v>
      </c>
      <c r="I136" s="148">
        <v>0</v>
      </c>
      <c r="J136" s="148">
        <v>0</v>
      </c>
      <c r="K136" s="148">
        <v>0</v>
      </c>
      <c r="L136" s="148">
        <v>0</v>
      </c>
      <c r="M136" s="148">
        <v>0</v>
      </c>
      <c r="N136" s="148">
        <v>0</v>
      </c>
      <c r="O136" s="149">
        <f t="shared" si="32"/>
        <v>0</v>
      </c>
      <c r="P136" s="149">
        <f t="shared" si="33"/>
        <v>0</v>
      </c>
      <c r="Q136" s="149">
        <f t="shared" si="34"/>
        <v>0</v>
      </c>
      <c r="R136" s="149">
        <f t="shared" si="35"/>
        <v>0</v>
      </c>
      <c r="T136" s="6"/>
      <c r="V136" s="6"/>
    </row>
    <row r="137" spans="1:22" ht="12.75" customHeight="1">
      <c r="A137" s="144" t="s">
        <v>83</v>
      </c>
      <c r="B137" s="144"/>
      <c r="C137" s="147">
        <f t="shared" ref="C137:N137" si="36">SUM(C123:C136)</f>
        <v>30</v>
      </c>
      <c r="D137" s="147">
        <f t="shared" si="36"/>
        <v>24</v>
      </c>
      <c r="E137" s="147">
        <f t="shared" si="36"/>
        <v>4</v>
      </c>
      <c r="F137" s="147">
        <f t="shared" si="36"/>
        <v>6</v>
      </c>
      <c r="G137" s="147">
        <f t="shared" si="36"/>
        <v>1</v>
      </c>
      <c r="H137" s="147">
        <f t="shared" si="36"/>
        <v>0</v>
      </c>
      <c r="I137" s="147">
        <f t="shared" si="36"/>
        <v>0</v>
      </c>
      <c r="J137" s="147">
        <f t="shared" si="36"/>
        <v>3</v>
      </c>
      <c r="K137" s="147">
        <f t="shared" si="36"/>
        <v>6</v>
      </c>
      <c r="L137" s="147">
        <f t="shared" si="36"/>
        <v>4</v>
      </c>
      <c r="M137" s="147">
        <f t="shared" si="36"/>
        <v>5</v>
      </c>
      <c r="N137" s="147">
        <f t="shared" si="36"/>
        <v>7</v>
      </c>
      <c r="O137" s="156">
        <f>SUM(F137/D137)</f>
        <v>0.25</v>
      </c>
      <c r="P137" s="156">
        <f>SUM(F137,K137)/C137</f>
        <v>0.4</v>
      </c>
      <c r="Q137" s="156">
        <f>SUM(N137/D137)</f>
        <v>0.29166666666666669</v>
      </c>
      <c r="R137" s="156">
        <f>SUM(P137:Q137)</f>
        <v>0.69166666666666665</v>
      </c>
      <c r="T137" s="6"/>
      <c r="V137" s="6"/>
    </row>
    <row r="138" spans="1:22" ht="12.75" customHeight="1" thickBot="1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50"/>
      <c r="P138" s="150"/>
      <c r="Q138" s="150"/>
      <c r="R138" s="150"/>
      <c r="T138" s="6"/>
      <c r="V138" s="6"/>
    </row>
    <row r="139" spans="1:22" ht="12.75" customHeight="1">
      <c r="A139" s="35" t="s">
        <v>152</v>
      </c>
      <c r="B139" s="147" t="s">
        <v>52</v>
      </c>
      <c r="C139" s="147" t="s">
        <v>84</v>
      </c>
      <c r="D139" s="147" t="s">
        <v>85</v>
      </c>
      <c r="E139" s="147" t="s">
        <v>86</v>
      </c>
      <c r="F139" s="147" t="s">
        <v>87</v>
      </c>
      <c r="G139" s="147" t="s">
        <v>88</v>
      </c>
      <c r="H139" s="147" t="s">
        <v>89</v>
      </c>
      <c r="I139" s="147" t="s">
        <v>56</v>
      </c>
      <c r="J139" s="147" t="s">
        <v>55</v>
      </c>
      <c r="K139" s="147" t="s">
        <v>90</v>
      </c>
      <c r="L139" s="147" t="s">
        <v>91</v>
      </c>
      <c r="M139" s="147" t="s">
        <v>61</v>
      </c>
      <c r="N139" s="147" t="s">
        <v>62</v>
      </c>
      <c r="O139" s="147" t="s">
        <v>92</v>
      </c>
      <c r="P139" s="147" t="s">
        <v>93</v>
      </c>
      <c r="Q139" s="147" t="s">
        <v>94</v>
      </c>
      <c r="R139" s="147" t="s">
        <v>95</v>
      </c>
      <c r="T139" s="6"/>
      <c r="V139" s="6"/>
    </row>
    <row r="140" spans="1:22" ht="12.75" customHeight="1">
      <c r="A140" s="143" t="s">
        <v>69</v>
      </c>
      <c r="B140" s="151" t="s">
        <v>48</v>
      </c>
      <c r="C140" s="151" t="s">
        <v>48</v>
      </c>
      <c r="D140" s="151" t="s">
        <v>48</v>
      </c>
      <c r="E140" s="151" t="s">
        <v>48</v>
      </c>
      <c r="F140" s="151" t="s">
        <v>48</v>
      </c>
      <c r="G140" s="152" t="s">
        <v>48</v>
      </c>
      <c r="H140" s="151" t="s">
        <v>48</v>
      </c>
      <c r="I140" s="151" t="s">
        <v>48</v>
      </c>
      <c r="J140" s="151" t="s">
        <v>48</v>
      </c>
      <c r="K140" s="151" t="s">
        <v>48</v>
      </c>
      <c r="L140" s="151" t="s">
        <v>48</v>
      </c>
      <c r="M140" s="151" t="s">
        <v>48</v>
      </c>
      <c r="N140" s="151" t="s">
        <v>48</v>
      </c>
      <c r="O140" s="153" t="e">
        <f>SUM(K140/G140)*7</f>
        <v>#VALUE!</v>
      </c>
      <c r="P140" s="153" t="e">
        <f>SUM(I140,M140)/G140</f>
        <v>#VALUE!</v>
      </c>
      <c r="Q140" s="149" t="e">
        <f>SUM(I140/H140)</f>
        <v>#VALUE!</v>
      </c>
      <c r="R140" s="149" t="e">
        <f>SUM(N140/M140)</f>
        <v>#VALUE!</v>
      </c>
      <c r="T140" s="6"/>
    </row>
    <row r="141" spans="1:22" ht="12.75" customHeight="1">
      <c r="A141" s="143" t="s">
        <v>71</v>
      </c>
      <c r="B141" s="151" t="s">
        <v>48</v>
      </c>
      <c r="C141" s="151" t="s">
        <v>48</v>
      </c>
      <c r="D141" s="151" t="s">
        <v>48</v>
      </c>
      <c r="E141" s="151" t="s">
        <v>48</v>
      </c>
      <c r="F141" s="151" t="s">
        <v>48</v>
      </c>
      <c r="G141" s="152" t="s">
        <v>48</v>
      </c>
      <c r="H141" s="151" t="s">
        <v>48</v>
      </c>
      <c r="I141" s="151" t="s">
        <v>48</v>
      </c>
      <c r="J141" s="151" t="s">
        <v>48</v>
      </c>
      <c r="K141" s="151" t="s">
        <v>48</v>
      </c>
      <c r="L141" s="151" t="s">
        <v>48</v>
      </c>
      <c r="M141" s="151" t="s">
        <v>48</v>
      </c>
      <c r="N141" s="151" t="s">
        <v>48</v>
      </c>
      <c r="O141" s="153" t="e">
        <f t="shared" ref="O141:O148" si="37">SUM(K141/G141)*7</f>
        <v>#VALUE!</v>
      </c>
      <c r="P141" s="153" t="e">
        <f t="shared" ref="P141:P151" si="38">SUM(I141,M141)/G141</f>
        <v>#VALUE!</v>
      </c>
      <c r="Q141" s="149" t="e">
        <f t="shared" ref="Q141:Q151" si="39">SUM(I141/H141)</f>
        <v>#VALUE!</v>
      </c>
      <c r="R141" s="149" t="e">
        <f t="shared" ref="R141:R151" si="40">SUM(N141/M141)</f>
        <v>#VALUE!</v>
      </c>
      <c r="T141" s="6"/>
    </row>
    <row r="142" spans="1:22" ht="12.75" customHeight="1">
      <c r="A142" s="145" t="s">
        <v>72</v>
      </c>
      <c r="B142" s="151" t="s">
        <v>48</v>
      </c>
      <c r="C142" s="151" t="s">
        <v>48</v>
      </c>
      <c r="D142" s="151" t="s">
        <v>48</v>
      </c>
      <c r="E142" s="151" t="s">
        <v>48</v>
      </c>
      <c r="F142" s="151" t="s">
        <v>48</v>
      </c>
      <c r="G142" s="152" t="s">
        <v>48</v>
      </c>
      <c r="H142" s="151" t="s">
        <v>48</v>
      </c>
      <c r="I142" s="151" t="s">
        <v>48</v>
      </c>
      <c r="J142" s="151" t="s">
        <v>48</v>
      </c>
      <c r="K142" s="151" t="s">
        <v>48</v>
      </c>
      <c r="L142" s="151" t="s">
        <v>48</v>
      </c>
      <c r="M142" s="151" t="s">
        <v>48</v>
      </c>
      <c r="N142" s="151" t="s">
        <v>48</v>
      </c>
      <c r="O142" s="153" t="e">
        <f t="shared" si="37"/>
        <v>#VALUE!</v>
      </c>
      <c r="P142" s="153" t="e">
        <f t="shared" si="38"/>
        <v>#VALUE!</v>
      </c>
      <c r="Q142" s="149" t="e">
        <f t="shared" si="39"/>
        <v>#VALUE!</v>
      </c>
      <c r="R142" s="149" t="e">
        <f t="shared" si="40"/>
        <v>#VALUE!</v>
      </c>
      <c r="T142" s="6"/>
    </row>
    <row r="143" spans="1:22" ht="12.75" customHeight="1">
      <c r="A143" s="145" t="s">
        <v>74</v>
      </c>
      <c r="B143" s="151" t="s">
        <v>48</v>
      </c>
      <c r="C143" s="151" t="s">
        <v>48</v>
      </c>
      <c r="D143" s="151" t="s">
        <v>48</v>
      </c>
      <c r="E143" s="151" t="s">
        <v>48</v>
      </c>
      <c r="F143" s="151" t="s">
        <v>48</v>
      </c>
      <c r="G143" s="152" t="s">
        <v>48</v>
      </c>
      <c r="H143" s="151" t="s">
        <v>48</v>
      </c>
      <c r="I143" s="151" t="s">
        <v>48</v>
      </c>
      <c r="J143" s="151" t="s">
        <v>48</v>
      </c>
      <c r="K143" s="151" t="s">
        <v>48</v>
      </c>
      <c r="L143" s="151" t="s">
        <v>48</v>
      </c>
      <c r="M143" s="151" t="s">
        <v>48</v>
      </c>
      <c r="N143" s="151" t="s">
        <v>48</v>
      </c>
      <c r="O143" s="153" t="e">
        <f t="shared" si="37"/>
        <v>#VALUE!</v>
      </c>
      <c r="P143" s="153" t="e">
        <f t="shared" si="38"/>
        <v>#VALUE!</v>
      </c>
      <c r="Q143" s="149" t="e">
        <f t="shared" si="39"/>
        <v>#VALUE!</v>
      </c>
      <c r="R143" s="149" t="e">
        <f t="shared" si="40"/>
        <v>#VALUE!</v>
      </c>
      <c r="T143" s="6"/>
    </row>
    <row r="144" spans="1:22" ht="12.75" customHeight="1">
      <c r="A144" s="143" t="s">
        <v>75</v>
      </c>
      <c r="B144" s="151" t="s">
        <v>48</v>
      </c>
      <c r="C144" s="151" t="s">
        <v>48</v>
      </c>
      <c r="D144" s="151" t="s">
        <v>48</v>
      </c>
      <c r="E144" s="151" t="s">
        <v>48</v>
      </c>
      <c r="F144" s="151" t="s">
        <v>48</v>
      </c>
      <c r="G144" s="152" t="s">
        <v>48</v>
      </c>
      <c r="H144" s="151" t="s">
        <v>48</v>
      </c>
      <c r="I144" s="151" t="s">
        <v>48</v>
      </c>
      <c r="J144" s="151" t="s">
        <v>48</v>
      </c>
      <c r="K144" s="151" t="s">
        <v>48</v>
      </c>
      <c r="L144" s="151" t="s">
        <v>48</v>
      </c>
      <c r="M144" s="151" t="s">
        <v>48</v>
      </c>
      <c r="N144" s="151" t="s">
        <v>48</v>
      </c>
      <c r="O144" s="153" t="e">
        <f t="shared" si="37"/>
        <v>#VALUE!</v>
      </c>
      <c r="P144" s="153" t="e">
        <f t="shared" si="38"/>
        <v>#VALUE!</v>
      </c>
      <c r="Q144" s="149" t="e">
        <f t="shared" si="39"/>
        <v>#VALUE!</v>
      </c>
      <c r="R144" s="149" t="e">
        <f t="shared" si="40"/>
        <v>#VALUE!</v>
      </c>
      <c r="T144" s="6"/>
    </row>
    <row r="145" spans="1:22" ht="12.75" customHeight="1">
      <c r="A145" s="145" t="s">
        <v>76</v>
      </c>
      <c r="B145" s="151">
        <v>1</v>
      </c>
      <c r="C145" s="151">
        <v>1</v>
      </c>
      <c r="D145" s="151">
        <v>1</v>
      </c>
      <c r="E145" s="151">
        <v>0</v>
      </c>
      <c r="F145" s="151">
        <v>0</v>
      </c>
      <c r="G145" s="152">
        <v>7</v>
      </c>
      <c r="H145" s="151">
        <v>27</v>
      </c>
      <c r="I145" s="151">
        <v>4</v>
      </c>
      <c r="J145" s="151">
        <v>2</v>
      </c>
      <c r="K145" s="151">
        <v>2</v>
      </c>
      <c r="L145" s="151">
        <v>0</v>
      </c>
      <c r="M145" s="151">
        <v>2</v>
      </c>
      <c r="N145" s="151">
        <v>8</v>
      </c>
      <c r="O145" s="153">
        <f t="shared" si="37"/>
        <v>2</v>
      </c>
      <c r="P145" s="153">
        <f t="shared" si="38"/>
        <v>0.8571428571428571</v>
      </c>
      <c r="Q145" s="149">
        <f t="shared" si="39"/>
        <v>0.14814814814814814</v>
      </c>
      <c r="R145" s="149">
        <f t="shared" si="40"/>
        <v>4</v>
      </c>
      <c r="T145" s="6"/>
      <c r="U145" s="36"/>
    </row>
    <row r="146" spans="1:22" ht="12.75" customHeight="1">
      <c r="A146" s="145" t="s">
        <v>78</v>
      </c>
      <c r="B146" s="151" t="s">
        <v>48</v>
      </c>
      <c r="C146" s="151" t="s">
        <v>48</v>
      </c>
      <c r="D146" s="151" t="s">
        <v>48</v>
      </c>
      <c r="E146" s="151" t="s">
        <v>48</v>
      </c>
      <c r="F146" s="151" t="s">
        <v>48</v>
      </c>
      <c r="G146" s="152" t="s">
        <v>48</v>
      </c>
      <c r="H146" s="151" t="s">
        <v>48</v>
      </c>
      <c r="I146" s="151" t="s">
        <v>48</v>
      </c>
      <c r="J146" s="151" t="s">
        <v>48</v>
      </c>
      <c r="K146" s="151" t="s">
        <v>48</v>
      </c>
      <c r="L146" s="151" t="s">
        <v>48</v>
      </c>
      <c r="M146" s="151" t="s">
        <v>48</v>
      </c>
      <c r="N146" s="151" t="s">
        <v>48</v>
      </c>
      <c r="O146" s="153" t="e">
        <f t="shared" si="37"/>
        <v>#VALUE!</v>
      </c>
      <c r="P146" s="153" t="e">
        <f t="shared" si="38"/>
        <v>#VALUE!</v>
      </c>
      <c r="Q146" s="149" t="e">
        <f t="shared" si="39"/>
        <v>#VALUE!</v>
      </c>
      <c r="R146" s="149" t="e">
        <f t="shared" si="40"/>
        <v>#VALUE!</v>
      </c>
      <c r="T146" s="6"/>
    </row>
    <row r="147" spans="1:22" ht="12.75" customHeight="1">
      <c r="A147" s="145" t="s">
        <v>79</v>
      </c>
      <c r="B147" s="151" t="s">
        <v>48</v>
      </c>
      <c r="C147" s="151" t="s">
        <v>48</v>
      </c>
      <c r="D147" s="151" t="s">
        <v>48</v>
      </c>
      <c r="E147" s="151" t="s">
        <v>48</v>
      </c>
      <c r="F147" s="151" t="s">
        <v>48</v>
      </c>
      <c r="G147" s="152" t="s">
        <v>48</v>
      </c>
      <c r="H147" s="151" t="s">
        <v>48</v>
      </c>
      <c r="I147" s="151" t="s">
        <v>48</v>
      </c>
      <c r="J147" s="151" t="s">
        <v>48</v>
      </c>
      <c r="K147" s="151" t="s">
        <v>48</v>
      </c>
      <c r="L147" s="151" t="s">
        <v>48</v>
      </c>
      <c r="M147" s="151" t="s">
        <v>48</v>
      </c>
      <c r="N147" s="151" t="s">
        <v>48</v>
      </c>
      <c r="O147" s="153" t="e">
        <f t="shared" si="37"/>
        <v>#VALUE!</v>
      </c>
      <c r="P147" s="153" t="e">
        <f t="shared" si="38"/>
        <v>#VALUE!</v>
      </c>
      <c r="Q147" s="149" t="e">
        <f t="shared" si="39"/>
        <v>#VALUE!</v>
      </c>
      <c r="R147" s="149" t="e">
        <f t="shared" si="40"/>
        <v>#VALUE!</v>
      </c>
      <c r="T147" s="6"/>
      <c r="U147" s="12"/>
      <c r="V147" s="6"/>
    </row>
    <row r="148" spans="1:22" ht="12.75" customHeight="1">
      <c r="A148" s="143" t="s">
        <v>80</v>
      </c>
      <c r="B148" s="151" t="s">
        <v>48</v>
      </c>
      <c r="C148" s="151" t="s">
        <v>48</v>
      </c>
      <c r="D148" s="151" t="s">
        <v>48</v>
      </c>
      <c r="E148" s="151" t="s">
        <v>48</v>
      </c>
      <c r="F148" s="151" t="s">
        <v>48</v>
      </c>
      <c r="G148" s="152" t="s">
        <v>48</v>
      </c>
      <c r="H148" s="151" t="s">
        <v>48</v>
      </c>
      <c r="I148" s="151" t="s">
        <v>48</v>
      </c>
      <c r="J148" s="151" t="s">
        <v>48</v>
      </c>
      <c r="K148" s="151" t="s">
        <v>48</v>
      </c>
      <c r="L148" s="151" t="s">
        <v>48</v>
      </c>
      <c r="M148" s="151" t="s">
        <v>48</v>
      </c>
      <c r="N148" s="151" t="s">
        <v>48</v>
      </c>
      <c r="O148" s="153" t="e">
        <f t="shared" si="37"/>
        <v>#VALUE!</v>
      </c>
      <c r="P148" s="153" t="e">
        <f t="shared" si="38"/>
        <v>#VALUE!</v>
      </c>
      <c r="Q148" s="149" t="e">
        <f t="shared" si="39"/>
        <v>#VALUE!</v>
      </c>
      <c r="R148" s="149" t="e">
        <f t="shared" si="40"/>
        <v>#VALUE!</v>
      </c>
    </row>
    <row r="149" spans="1:22" ht="12.75" customHeight="1">
      <c r="A149" s="143" t="s">
        <v>81</v>
      </c>
      <c r="B149" s="151" t="s">
        <v>48</v>
      </c>
      <c r="C149" s="151" t="s">
        <v>48</v>
      </c>
      <c r="D149" s="151" t="s">
        <v>48</v>
      </c>
      <c r="E149" s="151" t="s">
        <v>48</v>
      </c>
      <c r="F149" s="151" t="s">
        <v>48</v>
      </c>
      <c r="G149" s="152" t="s">
        <v>48</v>
      </c>
      <c r="H149" s="151" t="s">
        <v>48</v>
      </c>
      <c r="I149" s="151" t="s">
        <v>48</v>
      </c>
      <c r="J149" s="151" t="s">
        <v>48</v>
      </c>
      <c r="K149" s="151" t="s">
        <v>48</v>
      </c>
      <c r="L149" s="151" t="s">
        <v>48</v>
      </c>
      <c r="M149" s="151" t="s">
        <v>48</v>
      </c>
      <c r="N149" s="151" t="s">
        <v>48</v>
      </c>
      <c r="O149" s="153" t="e">
        <f>SUM(K149/G149)*7</f>
        <v>#VALUE!</v>
      </c>
      <c r="P149" s="153" t="e">
        <f>SUM(I149,M149)/G149</f>
        <v>#VALUE!</v>
      </c>
      <c r="Q149" s="149" t="e">
        <f>SUM(I149/H149)</f>
        <v>#VALUE!</v>
      </c>
      <c r="R149" s="149" t="e">
        <f>SUM(N149/M149)</f>
        <v>#VALUE!</v>
      </c>
      <c r="T149" s="6"/>
      <c r="U149" s="36"/>
    </row>
    <row r="150" spans="1:22" ht="12.75" customHeight="1">
      <c r="A150" s="145" t="s">
        <v>82</v>
      </c>
      <c r="B150" s="151" t="s">
        <v>48</v>
      </c>
      <c r="C150" s="151" t="s">
        <v>48</v>
      </c>
      <c r="D150" s="151" t="s">
        <v>48</v>
      </c>
      <c r="E150" s="151" t="s">
        <v>48</v>
      </c>
      <c r="F150" s="151" t="s">
        <v>48</v>
      </c>
      <c r="G150" s="152" t="s">
        <v>48</v>
      </c>
      <c r="H150" s="151" t="s">
        <v>48</v>
      </c>
      <c r="I150" s="151" t="s">
        <v>48</v>
      </c>
      <c r="J150" s="151" t="s">
        <v>48</v>
      </c>
      <c r="K150" s="151" t="s">
        <v>48</v>
      </c>
      <c r="L150" s="151" t="s">
        <v>48</v>
      </c>
      <c r="M150" s="151" t="s">
        <v>48</v>
      </c>
      <c r="N150" s="151" t="s">
        <v>48</v>
      </c>
      <c r="O150" s="153" t="e">
        <f>SUM(K150/G150)*7</f>
        <v>#VALUE!</v>
      </c>
      <c r="P150" s="153" t="e">
        <f>SUM(I150,M150)/G150</f>
        <v>#VALUE!</v>
      </c>
      <c r="Q150" s="149" t="e">
        <f>SUM(I150/H150)</f>
        <v>#VALUE!</v>
      </c>
      <c r="R150" s="149" t="e">
        <f>SUM(N150/M150)</f>
        <v>#VALUE!</v>
      </c>
      <c r="T150" s="6"/>
    </row>
    <row r="151" spans="1:22" ht="12.75" customHeight="1">
      <c r="A151" s="144" t="s">
        <v>83</v>
      </c>
      <c r="B151" s="147">
        <v>1</v>
      </c>
      <c r="C151" s="154">
        <f t="shared" ref="C151:N151" si="41">SUM(C140:C149)</f>
        <v>1</v>
      </c>
      <c r="D151" s="154">
        <f t="shared" si="41"/>
        <v>1</v>
      </c>
      <c r="E151" s="154">
        <f t="shared" si="41"/>
        <v>0</v>
      </c>
      <c r="F151" s="154">
        <f t="shared" si="41"/>
        <v>0</v>
      </c>
      <c r="G151" s="154">
        <f t="shared" si="41"/>
        <v>7</v>
      </c>
      <c r="H151" s="154">
        <f t="shared" si="41"/>
        <v>27</v>
      </c>
      <c r="I151" s="154">
        <f t="shared" si="41"/>
        <v>4</v>
      </c>
      <c r="J151" s="154">
        <f t="shared" si="41"/>
        <v>2</v>
      </c>
      <c r="K151" s="154">
        <f t="shared" si="41"/>
        <v>2</v>
      </c>
      <c r="L151" s="154">
        <f t="shared" si="41"/>
        <v>0</v>
      </c>
      <c r="M151" s="154">
        <f t="shared" si="41"/>
        <v>2</v>
      </c>
      <c r="N151" s="154">
        <f t="shared" si="41"/>
        <v>8</v>
      </c>
      <c r="O151" s="157">
        <f t="shared" ref="O151" si="42">SUM(K151/G151)*7</f>
        <v>2</v>
      </c>
      <c r="P151" s="157">
        <f t="shared" si="38"/>
        <v>0.8571428571428571</v>
      </c>
      <c r="Q151" s="156">
        <f t="shared" si="39"/>
        <v>0.14814814814814814</v>
      </c>
      <c r="R151" s="156">
        <f t="shared" si="40"/>
        <v>4</v>
      </c>
      <c r="T151" s="6"/>
    </row>
    <row r="152" spans="1:22" ht="12.75" customHeight="1">
      <c r="T152" s="6"/>
    </row>
    <row r="153" spans="1:22" ht="12.75" customHeight="1">
      <c r="A153" s="142" t="s">
        <v>370</v>
      </c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4"/>
      <c r="M153" s="145"/>
      <c r="N153" s="144"/>
      <c r="O153" s="143"/>
      <c r="P153" s="143"/>
      <c r="Q153" s="144"/>
      <c r="R153" s="144"/>
      <c r="T153" s="6"/>
    </row>
    <row r="154" spans="1:22" ht="12.75" customHeight="1">
      <c r="A154" s="144" t="s">
        <v>0</v>
      </c>
      <c r="B154" s="144" t="s">
        <v>1</v>
      </c>
      <c r="C154" s="144" t="s">
        <v>2</v>
      </c>
      <c r="D154" s="144" t="s">
        <v>3</v>
      </c>
      <c r="E154" s="144" t="s">
        <v>4</v>
      </c>
      <c r="F154" s="144" t="s">
        <v>5</v>
      </c>
      <c r="G154" s="144" t="s">
        <v>6</v>
      </c>
      <c r="H154" s="144" t="s">
        <v>7</v>
      </c>
      <c r="I154" s="144" t="s">
        <v>8</v>
      </c>
      <c r="J154" s="143"/>
      <c r="K154" s="144" t="s">
        <v>9</v>
      </c>
      <c r="L154" s="144"/>
      <c r="M154" s="143"/>
      <c r="N154" s="143"/>
      <c r="O154" s="144"/>
      <c r="P154" s="143"/>
      <c r="Q154" s="143"/>
      <c r="R154" s="143"/>
      <c r="T154" s="6"/>
    </row>
    <row r="155" spans="1:22" ht="12.75" customHeight="1">
      <c r="A155" s="145" t="s">
        <v>12</v>
      </c>
      <c r="B155" s="143">
        <v>1</v>
      </c>
      <c r="C155" s="143">
        <v>1</v>
      </c>
      <c r="D155" s="143">
        <v>0</v>
      </c>
      <c r="E155" s="143">
        <v>2</v>
      </c>
      <c r="F155" s="146">
        <v>0</v>
      </c>
      <c r="G155" s="146">
        <v>2</v>
      </c>
      <c r="H155" s="146">
        <v>2</v>
      </c>
      <c r="I155" s="142">
        <f>SUM(B155:H155)</f>
        <v>8</v>
      </c>
      <c r="J155" s="143"/>
      <c r="K155" s="145" t="s">
        <v>372</v>
      </c>
      <c r="L155" s="144"/>
      <c r="M155" s="143"/>
      <c r="N155" s="143"/>
      <c r="O155" s="144"/>
      <c r="P155" s="143"/>
      <c r="Q155" s="143"/>
      <c r="R155" s="143"/>
      <c r="T155" s="6"/>
    </row>
    <row r="156" spans="1:22" ht="12.75" customHeight="1" thickBot="1">
      <c r="A156" s="145" t="s">
        <v>31</v>
      </c>
      <c r="B156" s="143">
        <v>0</v>
      </c>
      <c r="C156" s="143">
        <v>1</v>
      </c>
      <c r="D156" s="143">
        <v>0</v>
      </c>
      <c r="E156" s="143">
        <v>1</v>
      </c>
      <c r="F156" s="146">
        <v>0</v>
      </c>
      <c r="G156" s="146">
        <v>0</v>
      </c>
      <c r="H156" s="146">
        <v>0</v>
      </c>
      <c r="I156" s="142">
        <f>SUM(B156:H156)</f>
        <v>2</v>
      </c>
      <c r="J156" s="143"/>
      <c r="K156" s="145" t="s">
        <v>371</v>
      </c>
      <c r="L156" s="143"/>
      <c r="M156" s="143"/>
      <c r="N156" s="143"/>
      <c r="O156" s="143"/>
      <c r="P156" s="143"/>
      <c r="Q156" s="143"/>
      <c r="R156" s="143"/>
      <c r="T156" s="6"/>
    </row>
    <row r="157" spans="1:22" ht="12.75" customHeight="1">
      <c r="A157" s="35" t="s">
        <v>151</v>
      </c>
      <c r="B157" s="147" t="s">
        <v>52</v>
      </c>
      <c r="C157" s="147" t="s">
        <v>53</v>
      </c>
      <c r="D157" s="147" t="s">
        <v>54</v>
      </c>
      <c r="E157" s="147" t="s">
        <v>55</v>
      </c>
      <c r="F157" s="147" t="s">
        <v>56</v>
      </c>
      <c r="G157" s="147" t="s">
        <v>57</v>
      </c>
      <c r="H157" s="147" t="s">
        <v>58</v>
      </c>
      <c r="I157" s="147" t="s">
        <v>59</v>
      </c>
      <c r="J157" s="147" t="s">
        <v>60</v>
      </c>
      <c r="K157" s="147" t="s">
        <v>61</v>
      </c>
      <c r="L157" s="147" t="s">
        <v>62</v>
      </c>
      <c r="M157" s="147" t="s">
        <v>63</v>
      </c>
      <c r="N157" s="147" t="s">
        <v>64</v>
      </c>
      <c r="O157" s="147" t="s">
        <v>65</v>
      </c>
      <c r="P157" s="147" t="s">
        <v>66</v>
      </c>
      <c r="Q157" s="147" t="s">
        <v>67</v>
      </c>
      <c r="R157" s="147" t="s">
        <v>68</v>
      </c>
      <c r="T157" s="6"/>
    </row>
    <row r="158" spans="1:22" ht="12.75" customHeight="1">
      <c r="A158" s="143" t="s">
        <v>69</v>
      </c>
      <c r="B158" s="148">
        <v>1</v>
      </c>
      <c r="C158" s="148">
        <v>3</v>
      </c>
      <c r="D158" s="148">
        <v>3</v>
      </c>
      <c r="E158" s="148">
        <v>0</v>
      </c>
      <c r="F158" s="148">
        <v>1</v>
      </c>
      <c r="G158" s="148">
        <v>0</v>
      </c>
      <c r="H158" s="148">
        <v>0</v>
      </c>
      <c r="I158" s="148">
        <v>0</v>
      </c>
      <c r="J158" s="148">
        <v>1</v>
      </c>
      <c r="K158" s="148">
        <v>0</v>
      </c>
      <c r="L158" s="148">
        <v>0</v>
      </c>
      <c r="M158" s="148">
        <v>1</v>
      </c>
      <c r="N158" s="148">
        <v>1</v>
      </c>
      <c r="O158" s="149">
        <f t="shared" ref="O158:O171" si="43">SUM(F158/D158)</f>
        <v>0.33333333333333331</v>
      </c>
      <c r="P158" s="149">
        <f t="shared" ref="P158:P171" si="44">SUM(F158,K158)/C158</f>
        <v>0.33333333333333331</v>
      </c>
      <c r="Q158" s="149">
        <f t="shared" ref="Q158:Q171" si="45">SUM(N158/D158)</f>
        <v>0.33333333333333331</v>
      </c>
      <c r="R158" s="149">
        <f t="shared" ref="R158:R171" si="46">SUM(P158:Q158)</f>
        <v>0.66666666666666663</v>
      </c>
      <c r="T158" s="6"/>
    </row>
    <row r="159" spans="1:22" ht="12.75" customHeight="1">
      <c r="A159" s="145" t="s">
        <v>70</v>
      </c>
      <c r="B159" s="148">
        <v>1</v>
      </c>
      <c r="C159" s="148">
        <v>3</v>
      </c>
      <c r="D159" s="148">
        <v>1</v>
      </c>
      <c r="E159" s="148">
        <v>2</v>
      </c>
      <c r="F159" s="148">
        <v>1</v>
      </c>
      <c r="G159" s="148">
        <v>1</v>
      </c>
      <c r="H159" s="148">
        <v>0</v>
      </c>
      <c r="I159" s="148">
        <v>0</v>
      </c>
      <c r="J159" s="148">
        <v>0</v>
      </c>
      <c r="K159" s="148">
        <v>2</v>
      </c>
      <c r="L159" s="148">
        <v>0</v>
      </c>
      <c r="M159" s="148">
        <v>0</v>
      </c>
      <c r="N159" s="148">
        <v>2</v>
      </c>
      <c r="O159" s="149">
        <f t="shared" si="43"/>
        <v>1</v>
      </c>
      <c r="P159" s="149">
        <f t="shared" si="44"/>
        <v>1</v>
      </c>
      <c r="Q159" s="149">
        <f t="shared" si="45"/>
        <v>2</v>
      </c>
      <c r="R159" s="149">
        <f t="shared" si="46"/>
        <v>3</v>
      </c>
      <c r="T159" s="6"/>
    </row>
    <row r="160" spans="1:22" ht="12.75" customHeight="1">
      <c r="A160" s="143" t="s">
        <v>71</v>
      </c>
      <c r="B160" s="148">
        <v>1</v>
      </c>
      <c r="C160" s="148">
        <v>3</v>
      </c>
      <c r="D160" s="148">
        <v>2</v>
      </c>
      <c r="E160" s="148">
        <v>0</v>
      </c>
      <c r="F160" s="148">
        <v>0</v>
      </c>
      <c r="G160" s="148">
        <v>0</v>
      </c>
      <c r="H160" s="148">
        <v>0</v>
      </c>
      <c r="I160" s="148">
        <v>0</v>
      </c>
      <c r="J160" s="148">
        <v>0</v>
      </c>
      <c r="K160" s="148">
        <v>1</v>
      </c>
      <c r="L160" s="148">
        <v>0</v>
      </c>
      <c r="M160" s="148">
        <v>0</v>
      </c>
      <c r="N160" s="148">
        <v>0</v>
      </c>
      <c r="O160" s="149">
        <f t="shared" si="43"/>
        <v>0</v>
      </c>
      <c r="P160" s="149">
        <f t="shared" si="44"/>
        <v>0.33333333333333331</v>
      </c>
      <c r="Q160" s="149">
        <f t="shared" si="45"/>
        <v>0</v>
      </c>
      <c r="R160" s="149">
        <f t="shared" si="46"/>
        <v>0.33333333333333331</v>
      </c>
      <c r="T160" s="6"/>
    </row>
    <row r="161" spans="1:22" ht="12.75" customHeight="1">
      <c r="A161" s="143" t="s">
        <v>72</v>
      </c>
      <c r="B161" s="148">
        <v>1</v>
      </c>
      <c r="C161" s="148">
        <v>3</v>
      </c>
      <c r="D161" s="148">
        <v>3</v>
      </c>
      <c r="E161" s="148">
        <v>1</v>
      </c>
      <c r="F161" s="148">
        <v>1</v>
      </c>
      <c r="G161" s="148">
        <v>0</v>
      </c>
      <c r="H161" s="148">
        <v>0</v>
      </c>
      <c r="I161" s="148">
        <v>0</v>
      </c>
      <c r="J161" s="148">
        <v>1</v>
      </c>
      <c r="K161" s="148">
        <v>0</v>
      </c>
      <c r="L161" s="148">
        <v>0</v>
      </c>
      <c r="M161" s="148">
        <v>0</v>
      </c>
      <c r="N161" s="148">
        <v>1</v>
      </c>
      <c r="O161" s="149">
        <f t="shared" si="43"/>
        <v>0.33333333333333331</v>
      </c>
      <c r="P161" s="149">
        <f t="shared" si="44"/>
        <v>0.33333333333333331</v>
      </c>
      <c r="Q161" s="149">
        <f t="shared" si="45"/>
        <v>0.33333333333333331</v>
      </c>
      <c r="R161" s="149">
        <f t="shared" si="46"/>
        <v>0.66666666666666663</v>
      </c>
      <c r="T161" s="6"/>
    </row>
    <row r="162" spans="1:22" ht="12.75" customHeight="1">
      <c r="A162" s="143" t="s">
        <v>73</v>
      </c>
      <c r="B162" s="148" t="s">
        <v>48</v>
      </c>
      <c r="C162" s="148" t="s">
        <v>48</v>
      </c>
      <c r="D162" s="148" t="s">
        <v>48</v>
      </c>
      <c r="E162" s="148" t="s">
        <v>48</v>
      </c>
      <c r="F162" s="148" t="s">
        <v>48</v>
      </c>
      <c r="G162" s="148" t="s">
        <v>48</v>
      </c>
      <c r="H162" s="148" t="s">
        <v>48</v>
      </c>
      <c r="I162" s="148" t="s">
        <v>48</v>
      </c>
      <c r="J162" s="148" t="s">
        <v>48</v>
      </c>
      <c r="K162" s="148" t="s">
        <v>48</v>
      </c>
      <c r="L162" s="148" t="s">
        <v>48</v>
      </c>
      <c r="M162" s="148" t="s">
        <v>48</v>
      </c>
      <c r="N162" s="148" t="s">
        <v>48</v>
      </c>
      <c r="O162" s="149" t="e">
        <f t="shared" si="43"/>
        <v>#VALUE!</v>
      </c>
      <c r="P162" s="149" t="e">
        <f t="shared" si="44"/>
        <v>#VALUE!</v>
      </c>
      <c r="Q162" s="149" t="e">
        <f t="shared" si="45"/>
        <v>#VALUE!</v>
      </c>
      <c r="R162" s="149" t="e">
        <f t="shared" si="46"/>
        <v>#VALUE!</v>
      </c>
      <c r="T162" s="6"/>
    </row>
    <row r="163" spans="1:22" ht="12.75" customHeight="1">
      <c r="A163" s="143" t="s">
        <v>74</v>
      </c>
      <c r="B163" s="148">
        <v>1</v>
      </c>
      <c r="C163" s="148">
        <v>3</v>
      </c>
      <c r="D163" s="148">
        <v>3</v>
      </c>
      <c r="E163" s="148">
        <v>0</v>
      </c>
      <c r="F163" s="148">
        <v>1</v>
      </c>
      <c r="G163" s="148">
        <v>1</v>
      </c>
      <c r="H163" s="148">
        <v>0</v>
      </c>
      <c r="I163" s="148">
        <v>0</v>
      </c>
      <c r="J163" s="148">
        <v>0</v>
      </c>
      <c r="K163" s="148">
        <v>1</v>
      </c>
      <c r="L163" s="148">
        <v>0</v>
      </c>
      <c r="M163" s="148">
        <v>0</v>
      </c>
      <c r="N163" s="148">
        <v>0</v>
      </c>
      <c r="O163" s="149">
        <f t="shared" si="43"/>
        <v>0.33333333333333331</v>
      </c>
      <c r="P163" s="149">
        <f t="shared" si="44"/>
        <v>0.66666666666666663</v>
      </c>
      <c r="Q163" s="149">
        <f t="shared" si="45"/>
        <v>0</v>
      </c>
      <c r="R163" s="149">
        <f t="shared" si="46"/>
        <v>0.66666666666666663</v>
      </c>
      <c r="T163" s="6"/>
    </row>
    <row r="164" spans="1:22" ht="12.75" customHeight="1">
      <c r="A164" s="143" t="s">
        <v>75</v>
      </c>
      <c r="B164" s="148">
        <v>1</v>
      </c>
      <c r="C164" s="148">
        <v>3</v>
      </c>
      <c r="D164" s="148">
        <v>3</v>
      </c>
      <c r="E164" s="148">
        <v>1</v>
      </c>
      <c r="F164" s="148">
        <v>1</v>
      </c>
      <c r="G164" s="148">
        <v>0</v>
      </c>
      <c r="H164" s="148">
        <v>0</v>
      </c>
      <c r="I164" s="148">
        <v>0</v>
      </c>
      <c r="J164" s="148">
        <v>0</v>
      </c>
      <c r="K164" s="148">
        <v>0</v>
      </c>
      <c r="L164" s="148">
        <v>0</v>
      </c>
      <c r="M164" s="148">
        <v>0</v>
      </c>
      <c r="N164" s="148">
        <v>1</v>
      </c>
      <c r="O164" s="149">
        <f t="shared" si="43"/>
        <v>0.33333333333333331</v>
      </c>
      <c r="P164" s="149">
        <f t="shared" si="44"/>
        <v>0.33333333333333331</v>
      </c>
      <c r="Q164" s="149">
        <f t="shared" si="45"/>
        <v>0.33333333333333331</v>
      </c>
      <c r="R164" s="149">
        <f t="shared" si="46"/>
        <v>0.66666666666666663</v>
      </c>
      <c r="T164" s="6"/>
      <c r="U164" s="36"/>
    </row>
    <row r="165" spans="1:22" ht="12.75" customHeight="1">
      <c r="A165" s="143" t="s">
        <v>76</v>
      </c>
      <c r="B165" s="148">
        <v>1</v>
      </c>
      <c r="C165" s="148">
        <v>3</v>
      </c>
      <c r="D165" s="148">
        <v>3</v>
      </c>
      <c r="E165" s="148">
        <v>0</v>
      </c>
      <c r="F165" s="148">
        <v>1</v>
      </c>
      <c r="G165" s="148">
        <v>0</v>
      </c>
      <c r="H165" s="148">
        <v>0</v>
      </c>
      <c r="I165" s="148">
        <v>0</v>
      </c>
      <c r="J165" s="148">
        <v>2</v>
      </c>
      <c r="K165" s="148">
        <v>0</v>
      </c>
      <c r="L165" s="148">
        <v>0</v>
      </c>
      <c r="M165" s="148">
        <v>0</v>
      </c>
      <c r="N165" s="148">
        <v>1</v>
      </c>
      <c r="O165" s="149">
        <f t="shared" si="43"/>
        <v>0.33333333333333331</v>
      </c>
      <c r="P165" s="149">
        <f t="shared" si="44"/>
        <v>0.33333333333333331</v>
      </c>
      <c r="Q165" s="149">
        <f t="shared" si="45"/>
        <v>0.33333333333333331</v>
      </c>
      <c r="R165" s="149">
        <f t="shared" si="46"/>
        <v>0.66666666666666663</v>
      </c>
      <c r="T165" s="6"/>
      <c r="U165" s="12"/>
    </row>
    <row r="166" spans="1:22" ht="12.75" customHeight="1">
      <c r="A166" s="143" t="s">
        <v>77</v>
      </c>
      <c r="B166" s="148">
        <v>1</v>
      </c>
      <c r="C166" s="148">
        <v>3</v>
      </c>
      <c r="D166" s="148">
        <v>2</v>
      </c>
      <c r="E166" s="148">
        <v>0</v>
      </c>
      <c r="F166" s="148">
        <v>0</v>
      </c>
      <c r="G166" s="148">
        <v>0</v>
      </c>
      <c r="H166" s="148">
        <v>0</v>
      </c>
      <c r="I166" s="148">
        <v>0</v>
      </c>
      <c r="J166" s="148">
        <v>0</v>
      </c>
      <c r="K166" s="148">
        <v>1</v>
      </c>
      <c r="L166" s="148">
        <v>1</v>
      </c>
      <c r="M166" s="148">
        <v>0</v>
      </c>
      <c r="N166" s="148">
        <v>0</v>
      </c>
      <c r="O166" s="149">
        <f t="shared" si="43"/>
        <v>0</v>
      </c>
      <c r="P166" s="149">
        <f t="shared" si="44"/>
        <v>0.33333333333333331</v>
      </c>
      <c r="Q166" s="149">
        <f t="shared" si="45"/>
        <v>0</v>
      </c>
      <c r="R166" s="149">
        <f t="shared" si="46"/>
        <v>0.33333333333333331</v>
      </c>
    </row>
    <row r="167" spans="1:22" ht="12.75" customHeight="1">
      <c r="A167" s="143" t="s">
        <v>78</v>
      </c>
      <c r="B167" s="148" t="s">
        <v>48</v>
      </c>
      <c r="C167" s="148" t="s">
        <v>48</v>
      </c>
      <c r="D167" s="148" t="s">
        <v>48</v>
      </c>
      <c r="E167" s="148" t="s">
        <v>48</v>
      </c>
      <c r="F167" s="148" t="s">
        <v>48</v>
      </c>
      <c r="G167" s="148" t="s">
        <v>48</v>
      </c>
      <c r="H167" s="148" t="s">
        <v>48</v>
      </c>
      <c r="I167" s="148" t="s">
        <v>48</v>
      </c>
      <c r="J167" s="148" t="s">
        <v>48</v>
      </c>
      <c r="K167" s="148" t="s">
        <v>48</v>
      </c>
      <c r="L167" s="148" t="s">
        <v>48</v>
      </c>
      <c r="M167" s="148" t="s">
        <v>48</v>
      </c>
      <c r="N167" s="148" t="s">
        <v>48</v>
      </c>
      <c r="O167" s="149" t="e">
        <f t="shared" si="43"/>
        <v>#VALUE!</v>
      </c>
      <c r="P167" s="149" t="e">
        <f t="shared" si="44"/>
        <v>#VALUE!</v>
      </c>
      <c r="Q167" s="149" t="e">
        <f t="shared" si="45"/>
        <v>#VALUE!</v>
      </c>
      <c r="R167" s="149" t="e">
        <f t="shared" si="46"/>
        <v>#VALUE!</v>
      </c>
      <c r="T167" s="6"/>
    </row>
    <row r="168" spans="1:22" ht="12.75" customHeight="1">
      <c r="A168" s="143" t="s">
        <v>79</v>
      </c>
      <c r="B168" s="148">
        <v>1</v>
      </c>
      <c r="C168" s="148">
        <v>4</v>
      </c>
      <c r="D168" s="148">
        <v>3</v>
      </c>
      <c r="E168" s="148">
        <v>2</v>
      </c>
      <c r="F168" s="148">
        <v>0</v>
      </c>
      <c r="G168" s="148">
        <v>0</v>
      </c>
      <c r="H168" s="148">
        <v>0</v>
      </c>
      <c r="I168" s="148">
        <v>0</v>
      </c>
      <c r="J168" s="148">
        <v>0</v>
      </c>
      <c r="K168" s="148">
        <v>0</v>
      </c>
      <c r="L168" s="148">
        <v>1</v>
      </c>
      <c r="M168" s="148">
        <v>2</v>
      </c>
      <c r="N168" s="148">
        <v>0</v>
      </c>
      <c r="O168" s="149">
        <f t="shared" si="43"/>
        <v>0</v>
      </c>
      <c r="P168" s="149">
        <f t="shared" si="44"/>
        <v>0</v>
      </c>
      <c r="Q168" s="149">
        <f t="shared" si="45"/>
        <v>0</v>
      </c>
      <c r="R168" s="149">
        <f t="shared" si="46"/>
        <v>0</v>
      </c>
      <c r="T168" s="6"/>
      <c r="V168" s="6"/>
    </row>
    <row r="169" spans="1:22" ht="12.75" customHeight="1">
      <c r="A169" s="143" t="s">
        <v>80</v>
      </c>
      <c r="B169" s="148">
        <v>1</v>
      </c>
      <c r="C169" s="148">
        <v>3</v>
      </c>
      <c r="D169" s="148">
        <v>2</v>
      </c>
      <c r="E169" s="148">
        <v>0</v>
      </c>
      <c r="F169" s="148">
        <v>1</v>
      </c>
      <c r="G169" s="148">
        <v>0</v>
      </c>
      <c r="H169" s="148">
        <v>0</v>
      </c>
      <c r="I169" s="148">
        <v>0</v>
      </c>
      <c r="J169" s="148">
        <v>0</v>
      </c>
      <c r="K169" s="148">
        <v>1</v>
      </c>
      <c r="L169" s="148">
        <v>0</v>
      </c>
      <c r="M169" s="148">
        <v>0</v>
      </c>
      <c r="N169" s="148">
        <v>2</v>
      </c>
      <c r="O169" s="149">
        <f t="shared" si="43"/>
        <v>0.5</v>
      </c>
      <c r="P169" s="149">
        <f t="shared" si="44"/>
        <v>0.66666666666666663</v>
      </c>
      <c r="Q169" s="149">
        <f t="shared" si="45"/>
        <v>1</v>
      </c>
      <c r="R169" s="149">
        <f t="shared" si="46"/>
        <v>1.6666666666666665</v>
      </c>
      <c r="T169" s="6"/>
      <c r="V169" s="6"/>
    </row>
    <row r="170" spans="1:22" ht="12.75" customHeight="1">
      <c r="A170" s="143" t="s">
        <v>81</v>
      </c>
      <c r="B170" s="148">
        <v>1</v>
      </c>
      <c r="C170" s="148">
        <v>3</v>
      </c>
      <c r="D170" s="148">
        <v>1</v>
      </c>
      <c r="E170" s="148">
        <v>1</v>
      </c>
      <c r="F170" s="148">
        <v>1</v>
      </c>
      <c r="G170" s="148">
        <v>0</v>
      </c>
      <c r="H170" s="148">
        <v>0</v>
      </c>
      <c r="I170" s="148">
        <v>0</v>
      </c>
      <c r="J170" s="148">
        <v>0</v>
      </c>
      <c r="K170" s="148">
        <v>1</v>
      </c>
      <c r="L170" s="148">
        <v>0</v>
      </c>
      <c r="M170" s="148">
        <v>1</v>
      </c>
      <c r="N170" s="148">
        <v>1</v>
      </c>
      <c r="O170" s="149">
        <f t="shared" si="43"/>
        <v>1</v>
      </c>
      <c r="P170" s="149">
        <f t="shared" si="44"/>
        <v>0.66666666666666663</v>
      </c>
      <c r="Q170" s="149">
        <f t="shared" si="45"/>
        <v>1</v>
      </c>
      <c r="R170" s="149">
        <f t="shared" si="46"/>
        <v>1.6666666666666665</v>
      </c>
      <c r="T170" s="6"/>
      <c r="V170" s="6"/>
    </row>
    <row r="171" spans="1:22" ht="12.75" customHeight="1">
      <c r="A171" s="143" t="s">
        <v>82</v>
      </c>
      <c r="B171" s="148">
        <v>1</v>
      </c>
      <c r="C171" s="148">
        <v>3</v>
      </c>
      <c r="D171" s="148">
        <v>3</v>
      </c>
      <c r="E171" s="148">
        <v>1</v>
      </c>
      <c r="F171" s="148">
        <v>2</v>
      </c>
      <c r="G171" s="148">
        <v>0</v>
      </c>
      <c r="H171" s="148">
        <v>0</v>
      </c>
      <c r="I171" s="148">
        <v>0</v>
      </c>
      <c r="J171" s="148">
        <v>1</v>
      </c>
      <c r="K171" s="148">
        <v>0</v>
      </c>
      <c r="L171" s="148">
        <v>0</v>
      </c>
      <c r="M171" s="148">
        <v>0</v>
      </c>
      <c r="N171" s="148">
        <v>2</v>
      </c>
      <c r="O171" s="149">
        <f t="shared" si="43"/>
        <v>0.66666666666666663</v>
      </c>
      <c r="P171" s="149">
        <f t="shared" si="44"/>
        <v>0.66666666666666663</v>
      </c>
      <c r="Q171" s="149">
        <f t="shared" si="45"/>
        <v>0.66666666666666663</v>
      </c>
      <c r="R171" s="149">
        <f t="shared" si="46"/>
        <v>1.3333333333333333</v>
      </c>
      <c r="T171" s="6"/>
      <c r="V171" s="6"/>
    </row>
    <row r="172" spans="1:22" ht="12.75" customHeight="1">
      <c r="A172" s="144" t="s">
        <v>83</v>
      </c>
      <c r="B172" s="144"/>
      <c r="C172" s="147">
        <f t="shared" ref="C172:N172" si="47">SUM(C158:C171)</f>
        <v>37</v>
      </c>
      <c r="D172" s="147">
        <f t="shared" si="47"/>
        <v>29</v>
      </c>
      <c r="E172" s="147">
        <f t="shared" si="47"/>
        <v>8</v>
      </c>
      <c r="F172" s="147">
        <f t="shared" si="47"/>
        <v>10</v>
      </c>
      <c r="G172" s="147">
        <f t="shared" si="47"/>
        <v>2</v>
      </c>
      <c r="H172" s="147">
        <f t="shared" si="47"/>
        <v>0</v>
      </c>
      <c r="I172" s="147">
        <f t="shared" si="47"/>
        <v>0</v>
      </c>
      <c r="J172" s="147">
        <f t="shared" si="47"/>
        <v>5</v>
      </c>
      <c r="K172" s="147">
        <f t="shared" si="47"/>
        <v>7</v>
      </c>
      <c r="L172" s="147">
        <f t="shared" si="47"/>
        <v>2</v>
      </c>
      <c r="M172" s="147">
        <f t="shared" si="47"/>
        <v>4</v>
      </c>
      <c r="N172" s="147">
        <f t="shared" si="47"/>
        <v>11</v>
      </c>
      <c r="O172" s="156">
        <f>SUM(F172/D172)</f>
        <v>0.34482758620689657</v>
      </c>
      <c r="P172" s="156">
        <f>SUM(F172,K172)/C172</f>
        <v>0.45945945945945948</v>
      </c>
      <c r="Q172" s="156">
        <f>SUM(N172/D172)</f>
        <v>0.37931034482758619</v>
      </c>
      <c r="R172" s="156">
        <f>SUM(P172:Q172)</f>
        <v>0.83876980428704573</v>
      </c>
      <c r="T172" s="6"/>
      <c r="V172" s="6"/>
    </row>
    <row r="173" spans="1:22" ht="12.75" customHeight="1" thickBot="1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50"/>
      <c r="P173" s="150"/>
      <c r="Q173" s="150"/>
      <c r="R173" s="150"/>
      <c r="T173" s="6"/>
      <c r="V173" s="6"/>
    </row>
    <row r="174" spans="1:22" ht="12.75" customHeight="1">
      <c r="A174" s="35" t="s">
        <v>152</v>
      </c>
      <c r="B174" s="147" t="s">
        <v>52</v>
      </c>
      <c r="C174" s="147" t="s">
        <v>84</v>
      </c>
      <c r="D174" s="147" t="s">
        <v>85</v>
      </c>
      <c r="E174" s="147" t="s">
        <v>86</v>
      </c>
      <c r="F174" s="147" t="s">
        <v>87</v>
      </c>
      <c r="G174" s="147" t="s">
        <v>88</v>
      </c>
      <c r="H174" s="147" t="s">
        <v>89</v>
      </c>
      <c r="I174" s="147" t="s">
        <v>56</v>
      </c>
      <c r="J174" s="147" t="s">
        <v>55</v>
      </c>
      <c r="K174" s="147" t="s">
        <v>90</v>
      </c>
      <c r="L174" s="147" t="s">
        <v>91</v>
      </c>
      <c r="M174" s="147" t="s">
        <v>61</v>
      </c>
      <c r="N174" s="147" t="s">
        <v>62</v>
      </c>
      <c r="O174" s="147" t="s">
        <v>92</v>
      </c>
      <c r="P174" s="147" t="s">
        <v>93</v>
      </c>
      <c r="Q174" s="147" t="s">
        <v>94</v>
      </c>
      <c r="R174" s="147" t="s">
        <v>95</v>
      </c>
      <c r="T174" s="6"/>
      <c r="V174" s="6"/>
    </row>
    <row r="175" spans="1:22" ht="12.75" customHeight="1">
      <c r="A175" s="143" t="s">
        <v>69</v>
      </c>
      <c r="B175" s="151">
        <v>1</v>
      </c>
      <c r="C175" s="151">
        <v>0</v>
      </c>
      <c r="D175" s="151">
        <v>0</v>
      </c>
      <c r="E175" s="151">
        <v>0</v>
      </c>
      <c r="F175" s="151">
        <v>0</v>
      </c>
      <c r="G175" s="152">
        <v>2</v>
      </c>
      <c r="H175" s="151">
        <v>6</v>
      </c>
      <c r="I175" s="151">
        <v>0</v>
      </c>
      <c r="J175" s="151">
        <v>0</v>
      </c>
      <c r="K175" s="151">
        <v>0</v>
      </c>
      <c r="L175" s="151">
        <v>0</v>
      </c>
      <c r="M175" s="151">
        <v>0</v>
      </c>
      <c r="N175" s="151">
        <v>0</v>
      </c>
      <c r="O175" s="153">
        <f>SUM(K175/G175)*7</f>
        <v>0</v>
      </c>
      <c r="P175" s="153">
        <f>SUM(I175,M175)/G175</f>
        <v>0</v>
      </c>
      <c r="Q175" s="149">
        <f>SUM(I175/H175)</f>
        <v>0</v>
      </c>
      <c r="R175" s="149" t="e">
        <f>SUM(N175/M175)</f>
        <v>#DIV/0!</v>
      </c>
      <c r="T175" s="6"/>
      <c r="V175" s="6"/>
    </row>
    <row r="176" spans="1:22" ht="12.75" customHeight="1">
      <c r="A176" s="143" t="s">
        <v>71</v>
      </c>
      <c r="B176" s="151" t="s">
        <v>48</v>
      </c>
      <c r="C176" s="151" t="s">
        <v>48</v>
      </c>
      <c r="D176" s="151" t="s">
        <v>48</v>
      </c>
      <c r="E176" s="151" t="s">
        <v>48</v>
      </c>
      <c r="F176" s="151" t="s">
        <v>48</v>
      </c>
      <c r="G176" s="152" t="s">
        <v>48</v>
      </c>
      <c r="H176" s="151" t="s">
        <v>48</v>
      </c>
      <c r="I176" s="151" t="s">
        <v>48</v>
      </c>
      <c r="J176" s="151" t="s">
        <v>48</v>
      </c>
      <c r="K176" s="151" t="s">
        <v>48</v>
      </c>
      <c r="L176" s="151" t="s">
        <v>48</v>
      </c>
      <c r="M176" s="151" t="s">
        <v>48</v>
      </c>
      <c r="N176" s="151" t="s">
        <v>48</v>
      </c>
      <c r="O176" s="153" t="e">
        <f t="shared" ref="O176:O183" si="48">SUM(K176/G176)*7</f>
        <v>#VALUE!</v>
      </c>
      <c r="P176" s="153" t="e">
        <f t="shared" ref="P176:P186" si="49">SUM(I176,M176)/G176</f>
        <v>#VALUE!</v>
      </c>
      <c r="Q176" s="149" t="e">
        <f t="shared" ref="Q176:Q186" si="50">SUM(I176/H176)</f>
        <v>#VALUE!</v>
      </c>
      <c r="R176" s="149" t="e">
        <f t="shared" ref="R176:R186" si="51">SUM(N176/M176)</f>
        <v>#VALUE!</v>
      </c>
      <c r="T176" s="6"/>
    </row>
    <row r="177" spans="1:22" ht="12.75" customHeight="1">
      <c r="A177" s="145" t="s">
        <v>72</v>
      </c>
      <c r="B177" s="151" t="s">
        <v>48</v>
      </c>
      <c r="C177" s="151" t="s">
        <v>48</v>
      </c>
      <c r="D177" s="151" t="s">
        <v>48</v>
      </c>
      <c r="E177" s="151" t="s">
        <v>48</v>
      </c>
      <c r="F177" s="151" t="s">
        <v>48</v>
      </c>
      <c r="G177" s="152" t="s">
        <v>48</v>
      </c>
      <c r="H177" s="151" t="s">
        <v>48</v>
      </c>
      <c r="I177" s="151" t="s">
        <v>48</v>
      </c>
      <c r="J177" s="151" t="s">
        <v>48</v>
      </c>
      <c r="K177" s="151" t="s">
        <v>48</v>
      </c>
      <c r="L177" s="151" t="s">
        <v>48</v>
      </c>
      <c r="M177" s="151" t="s">
        <v>48</v>
      </c>
      <c r="N177" s="151" t="s">
        <v>48</v>
      </c>
      <c r="O177" s="153" t="e">
        <f t="shared" si="48"/>
        <v>#VALUE!</v>
      </c>
      <c r="P177" s="153" t="e">
        <f t="shared" si="49"/>
        <v>#VALUE!</v>
      </c>
      <c r="Q177" s="149" t="e">
        <f t="shared" si="50"/>
        <v>#VALUE!</v>
      </c>
      <c r="R177" s="149" t="e">
        <f t="shared" si="51"/>
        <v>#VALUE!</v>
      </c>
      <c r="T177" s="6"/>
    </row>
    <row r="178" spans="1:22" ht="12.75" customHeight="1">
      <c r="A178" s="145" t="s">
        <v>74</v>
      </c>
      <c r="B178" s="151" t="s">
        <v>48</v>
      </c>
      <c r="C178" s="151" t="s">
        <v>48</v>
      </c>
      <c r="D178" s="151" t="s">
        <v>48</v>
      </c>
      <c r="E178" s="151" t="s">
        <v>48</v>
      </c>
      <c r="F178" s="151" t="s">
        <v>48</v>
      </c>
      <c r="G178" s="152" t="s">
        <v>48</v>
      </c>
      <c r="H178" s="151" t="s">
        <v>48</v>
      </c>
      <c r="I178" s="151" t="s">
        <v>48</v>
      </c>
      <c r="J178" s="151" t="s">
        <v>48</v>
      </c>
      <c r="K178" s="151" t="s">
        <v>48</v>
      </c>
      <c r="L178" s="151" t="s">
        <v>48</v>
      </c>
      <c r="M178" s="151" t="s">
        <v>48</v>
      </c>
      <c r="N178" s="151" t="s">
        <v>48</v>
      </c>
      <c r="O178" s="153" t="e">
        <f t="shared" si="48"/>
        <v>#VALUE!</v>
      </c>
      <c r="P178" s="153" t="e">
        <f t="shared" si="49"/>
        <v>#VALUE!</v>
      </c>
      <c r="Q178" s="149" t="e">
        <f t="shared" si="50"/>
        <v>#VALUE!</v>
      </c>
      <c r="R178" s="149" t="e">
        <f t="shared" si="51"/>
        <v>#VALUE!</v>
      </c>
      <c r="T178" s="6"/>
    </row>
    <row r="179" spans="1:22" ht="12.75" customHeight="1">
      <c r="A179" s="143" t="s">
        <v>75</v>
      </c>
      <c r="B179" s="151" t="s">
        <v>48</v>
      </c>
      <c r="C179" s="151" t="s">
        <v>48</v>
      </c>
      <c r="D179" s="151" t="s">
        <v>48</v>
      </c>
      <c r="E179" s="151" t="s">
        <v>48</v>
      </c>
      <c r="F179" s="151" t="s">
        <v>48</v>
      </c>
      <c r="G179" s="152" t="s">
        <v>48</v>
      </c>
      <c r="H179" s="151" t="s">
        <v>48</v>
      </c>
      <c r="I179" s="151" t="s">
        <v>48</v>
      </c>
      <c r="J179" s="151" t="s">
        <v>48</v>
      </c>
      <c r="K179" s="151" t="s">
        <v>48</v>
      </c>
      <c r="L179" s="151" t="s">
        <v>48</v>
      </c>
      <c r="M179" s="151" t="s">
        <v>48</v>
      </c>
      <c r="N179" s="151" t="s">
        <v>48</v>
      </c>
      <c r="O179" s="153" t="e">
        <f t="shared" si="48"/>
        <v>#VALUE!</v>
      </c>
      <c r="P179" s="153" t="e">
        <f t="shared" si="49"/>
        <v>#VALUE!</v>
      </c>
      <c r="Q179" s="149" t="e">
        <f t="shared" si="50"/>
        <v>#VALUE!</v>
      </c>
      <c r="R179" s="149" t="e">
        <f t="shared" si="51"/>
        <v>#VALUE!</v>
      </c>
      <c r="T179" s="6"/>
    </row>
    <row r="180" spans="1:22" ht="12.75" customHeight="1">
      <c r="A180" s="145" t="s">
        <v>76</v>
      </c>
      <c r="B180" s="151" t="s">
        <v>48</v>
      </c>
      <c r="C180" s="151" t="s">
        <v>48</v>
      </c>
      <c r="D180" s="151" t="s">
        <v>48</v>
      </c>
      <c r="E180" s="151" t="s">
        <v>48</v>
      </c>
      <c r="F180" s="151" t="s">
        <v>48</v>
      </c>
      <c r="G180" s="152" t="s">
        <v>48</v>
      </c>
      <c r="H180" s="151" t="s">
        <v>48</v>
      </c>
      <c r="I180" s="151" t="s">
        <v>48</v>
      </c>
      <c r="J180" s="151" t="s">
        <v>48</v>
      </c>
      <c r="K180" s="151" t="s">
        <v>48</v>
      </c>
      <c r="L180" s="151" t="s">
        <v>48</v>
      </c>
      <c r="M180" s="151" t="s">
        <v>48</v>
      </c>
      <c r="N180" s="151" t="s">
        <v>48</v>
      </c>
      <c r="O180" s="153" t="e">
        <f t="shared" si="48"/>
        <v>#VALUE!</v>
      </c>
      <c r="P180" s="153" t="e">
        <f t="shared" si="49"/>
        <v>#VALUE!</v>
      </c>
      <c r="Q180" s="149" t="e">
        <f t="shared" si="50"/>
        <v>#VALUE!</v>
      </c>
      <c r="R180" s="149" t="e">
        <f t="shared" si="51"/>
        <v>#VALUE!</v>
      </c>
      <c r="T180" s="6"/>
    </row>
    <row r="181" spans="1:22" ht="12.75" customHeight="1">
      <c r="A181" s="145" t="s">
        <v>78</v>
      </c>
      <c r="B181" s="151" t="s">
        <v>48</v>
      </c>
      <c r="C181" s="151" t="s">
        <v>48</v>
      </c>
      <c r="D181" s="151" t="s">
        <v>48</v>
      </c>
      <c r="E181" s="151" t="s">
        <v>48</v>
      </c>
      <c r="F181" s="151" t="s">
        <v>48</v>
      </c>
      <c r="G181" s="152" t="s">
        <v>48</v>
      </c>
      <c r="H181" s="151" t="s">
        <v>48</v>
      </c>
      <c r="I181" s="151" t="s">
        <v>48</v>
      </c>
      <c r="J181" s="151" t="s">
        <v>48</v>
      </c>
      <c r="K181" s="151" t="s">
        <v>48</v>
      </c>
      <c r="L181" s="151" t="s">
        <v>48</v>
      </c>
      <c r="M181" s="151" t="s">
        <v>48</v>
      </c>
      <c r="N181" s="151" t="s">
        <v>48</v>
      </c>
      <c r="O181" s="153" t="e">
        <f t="shared" si="48"/>
        <v>#VALUE!</v>
      </c>
      <c r="P181" s="153" t="e">
        <f t="shared" si="49"/>
        <v>#VALUE!</v>
      </c>
      <c r="Q181" s="149" t="e">
        <f t="shared" si="50"/>
        <v>#VALUE!</v>
      </c>
      <c r="R181" s="149" t="e">
        <f t="shared" si="51"/>
        <v>#VALUE!</v>
      </c>
      <c r="T181" s="6"/>
      <c r="U181" s="36"/>
    </row>
    <row r="182" spans="1:22" ht="12.75" customHeight="1">
      <c r="A182" s="145" t="s">
        <v>79</v>
      </c>
      <c r="B182" s="151">
        <v>1</v>
      </c>
      <c r="C182" s="151">
        <v>1</v>
      </c>
      <c r="D182" s="151">
        <v>1</v>
      </c>
      <c r="E182" s="151">
        <v>0</v>
      </c>
      <c r="F182" s="151">
        <v>0</v>
      </c>
      <c r="G182" s="152">
        <v>5</v>
      </c>
      <c r="H182" s="151">
        <v>21</v>
      </c>
      <c r="I182" s="151">
        <v>1</v>
      </c>
      <c r="J182" s="151">
        <v>2</v>
      </c>
      <c r="K182" s="151">
        <v>2</v>
      </c>
      <c r="L182" s="151">
        <v>0</v>
      </c>
      <c r="M182" s="151">
        <v>5</v>
      </c>
      <c r="N182" s="151">
        <v>3</v>
      </c>
      <c r="O182" s="153">
        <f t="shared" si="48"/>
        <v>2.8000000000000003</v>
      </c>
      <c r="P182" s="153">
        <f t="shared" si="49"/>
        <v>1.2</v>
      </c>
      <c r="Q182" s="149">
        <f t="shared" si="50"/>
        <v>4.7619047619047616E-2</v>
      </c>
      <c r="R182" s="149">
        <f t="shared" si="51"/>
        <v>0.6</v>
      </c>
      <c r="T182" s="6"/>
    </row>
    <row r="183" spans="1:22" ht="12.75" customHeight="1">
      <c r="A183" s="143" t="s">
        <v>80</v>
      </c>
      <c r="B183" s="151" t="s">
        <v>48</v>
      </c>
      <c r="C183" s="151" t="s">
        <v>48</v>
      </c>
      <c r="D183" s="151" t="s">
        <v>48</v>
      </c>
      <c r="E183" s="151" t="s">
        <v>48</v>
      </c>
      <c r="F183" s="151" t="s">
        <v>48</v>
      </c>
      <c r="G183" s="152" t="s">
        <v>48</v>
      </c>
      <c r="H183" s="151" t="s">
        <v>48</v>
      </c>
      <c r="I183" s="151" t="s">
        <v>48</v>
      </c>
      <c r="J183" s="151" t="s">
        <v>48</v>
      </c>
      <c r="K183" s="151" t="s">
        <v>48</v>
      </c>
      <c r="L183" s="151" t="s">
        <v>48</v>
      </c>
      <c r="M183" s="151" t="s">
        <v>48</v>
      </c>
      <c r="N183" s="151" t="s">
        <v>48</v>
      </c>
      <c r="O183" s="153" t="e">
        <f t="shared" si="48"/>
        <v>#VALUE!</v>
      </c>
      <c r="P183" s="153" t="e">
        <f t="shared" si="49"/>
        <v>#VALUE!</v>
      </c>
      <c r="Q183" s="149" t="e">
        <f t="shared" si="50"/>
        <v>#VALUE!</v>
      </c>
      <c r="R183" s="149" t="e">
        <f t="shared" si="51"/>
        <v>#VALUE!</v>
      </c>
      <c r="T183" s="6"/>
      <c r="U183" s="12"/>
      <c r="V183" s="6"/>
    </row>
    <row r="184" spans="1:22" ht="12.75" customHeight="1">
      <c r="A184" s="143" t="s">
        <v>81</v>
      </c>
      <c r="B184" s="151" t="s">
        <v>48</v>
      </c>
      <c r="C184" s="151" t="s">
        <v>48</v>
      </c>
      <c r="D184" s="151" t="s">
        <v>48</v>
      </c>
      <c r="E184" s="151" t="s">
        <v>48</v>
      </c>
      <c r="F184" s="151" t="s">
        <v>48</v>
      </c>
      <c r="G184" s="152" t="s">
        <v>48</v>
      </c>
      <c r="H184" s="151" t="s">
        <v>48</v>
      </c>
      <c r="I184" s="151" t="s">
        <v>48</v>
      </c>
      <c r="J184" s="151" t="s">
        <v>48</v>
      </c>
      <c r="K184" s="151" t="s">
        <v>48</v>
      </c>
      <c r="L184" s="151" t="s">
        <v>48</v>
      </c>
      <c r="M184" s="151" t="s">
        <v>48</v>
      </c>
      <c r="N184" s="151" t="s">
        <v>48</v>
      </c>
      <c r="O184" s="153" t="e">
        <f>SUM(K184/G184)*7</f>
        <v>#VALUE!</v>
      </c>
      <c r="P184" s="153" t="e">
        <f>SUM(I184,M184)/G184</f>
        <v>#VALUE!</v>
      </c>
      <c r="Q184" s="149" t="e">
        <f>SUM(I184/H184)</f>
        <v>#VALUE!</v>
      </c>
      <c r="R184" s="149" t="e">
        <f>SUM(N184/M184)</f>
        <v>#VALUE!</v>
      </c>
    </row>
    <row r="185" spans="1:22" ht="12.75" customHeight="1">
      <c r="A185" s="145" t="s">
        <v>82</v>
      </c>
      <c r="B185" s="151" t="s">
        <v>48</v>
      </c>
      <c r="C185" s="151" t="s">
        <v>48</v>
      </c>
      <c r="D185" s="151" t="s">
        <v>48</v>
      </c>
      <c r="E185" s="151" t="s">
        <v>48</v>
      </c>
      <c r="F185" s="151" t="s">
        <v>48</v>
      </c>
      <c r="G185" s="152" t="s">
        <v>48</v>
      </c>
      <c r="H185" s="151" t="s">
        <v>48</v>
      </c>
      <c r="I185" s="151" t="s">
        <v>48</v>
      </c>
      <c r="J185" s="151" t="s">
        <v>48</v>
      </c>
      <c r="K185" s="151" t="s">
        <v>48</v>
      </c>
      <c r="L185" s="151" t="s">
        <v>48</v>
      </c>
      <c r="M185" s="151" t="s">
        <v>48</v>
      </c>
      <c r="N185" s="151" t="s">
        <v>48</v>
      </c>
      <c r="O185" s="153" t="e">
        <f>SUM(K185/G185)*7</f>
        <v>#VALUE!</v>
      </c>
      <c r="P185" s="153" t="e">
        <f>SUM(I185,M185)/G185</f>
        <v>#VALUE!</v>
      </c>
      <c r="Q185" s="149" t="e">
        <f>SUM(I185/H185)</f>
        <v>#VALUE!</v>
      </c>
      <c r="R185" s="149" t="e">
        <f>SUM(N185/M185)</f>
        <v>#VALUE!</v>
      </c>
      <c r="T185" s="6"/>
      <c r="U185" s="36"/>
    </row>
    <row r="186" spans="1:22" ht="12.75" customHeight="1">
      <c r="A186" s="144" t="s">
        <v>83</v>
      </c>
      <c r="B186" s="147">
        <v>1</v>
      </c>
      <c r="C186" s="154">
        <f t="shared" ref="C186:N186" si="52">SUM(C175:C184)</f>
        <v>1</v>
      </c>
      <c r="D186" s="154">
        <f t="shared" si="52"/>
        <v>1</v>
      </c>
      <c r="E186" s="154">
        <f t="shared" si="52"/>
        <v>0</v>
      </c>
      <c r="F186" s="154">
        <f t="shared" si="52"/>
        <v>0</v>
      </c>
      <c r="G186" s="154">
        <f t="shared" si="52"/>
        <v>7</v>
      </c>
      <c r="H186" s="154">
        <f t="shared" si="52"/>
        <v>27</v>
      </c>
      <c r="I186" s="154">
        <f t="shared" si="52"/>
        <v>1</v>
      </c>
      <c r="J186" s="154">
        <f t="shared" si="52"/>
        <v>2</v>
      </c>
      <c r="K186" s="154">
        <f t="shared" si="52"/>
        <v>2</v>
      </c>
      <c r="L186" s="154">
        <f t="shared" si="52"/>
        <v>0</v>
      </c>
      <c r="M186" s="154">
        <f t="shared" si="52"/>
        <v>5</v>
      </c>
      <c r="N186" s="154">
        <f t="shared" si="52"/>
        <v>3</v>
      </c>
      <c r="O186" s="157">
        <f t="shared" ref="O186" si="53">SUM(K186/G186)*7</f>
        <v>2</v>
      </c>
      <c r="P186" s="157">
        <f t="shared" si="49"/>
        <v>0.8571428571428571</v>
      </c>
      <c r="Q186" s="156">
        <f t="shared" si="50"/>
        <v>3.7037037037037035E-2</v>
      </c>
      <c r="R186" s="156">
        <f t="shared" si="51"/>
        <v>0.6</v>
      </c>
      <c r="T186" s="6"/>
    </row>
    <row r="187" spans="1:22" ht="12.75" customHeight="1">
      <c r="T187" s="6"/>
    </row>
    <row r="188" spans="1:22" ht="12.75" customHeight="1">
      <c r="A188" s="142" t="s">
        <v>367</v>
      </c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4"/>
      <c r="M188" s="145"/>
      <c r="N188" s="144"/>
      <c r="O188" s="143"/>
      <c r="P188" s="143"/>
      <c r="Q188" s="144"/>
      <c r="R188" s="144"/>
      <c r="T188" s="6"/>
    </row>
    <row r="189" spans="1:22" ht="12.75" customHeight="1">
      <c r="A189" s="144" t="s">
        <v>0</v>
      </c>
      <c r="B189" s="144" t="s">
        <v>1</v>
      </c>
      <c r="C189" s="144" t="s">
        <v>2</v>
      </c>
      <c r="D189" s="144" t="s">
        <v>3</v>
      </c>
      <c r="E189" s="144" t="s">
        <v>4</v>
      </c>
      <c r="F189" s="144" t="s">
        <v>5</v>
      </c>
      <c r="G189" s="144" t="s">
        <v>6</v>
      </c>
      <c r="H189" s="144" t="s">
        <v>7</v>
      </c>
      <c r="I189" s="144" t="s">
        <v>8</v>
      </c>
      <c r="J189" s="143"/>
      <c r="K189" s="144" t="s">
        <v>9</v>
      </c>
      <c r="L189" s="144"/>
      <c r="M189" s="143"/>
      <c r="N189" s="143"/>
      <c r="O189" s="144"/>
      <c r="P189" s="143"/>
      <c r="Q189" s="143"/>
      <c r="R189" s="143"/>
      <c r="T189" s="6"/>
    </row>
    <row r="190" spans="1:22" ht="12.75" customHeight="1">
      <c r="A190" s="145" t="s">
        <v>31</v>
      </c>
      <c r="B190" s="143">
        <v>0</v>
      </c>
      <c r="C190" s="143">
        <v>1</v>
      </c>
      <c r="D190" s="143">
        <v>1</v>
      </c>
      <c r="E190" s="143">
        <v>0</v>
      </c>
      <c r="F190" s="146">
        <v>1</v>
      </c>
      <c r="G190" s="146">
        <v>1</v>
      </c>
      <c r="H190" s="146">
        <v>0</v>
      </c>
      <c r="I190" s="142">
        <f>SUM(B190:H190)</f>
        <v>4</v>
      </c>
      <c r="J190" s="143"/>
      <c r="K190" s="145" t="s">
        <v>368</v>
      </c>
      <c r="L190" s="144"/>
      <c r="M190" s="143"/>
      <c r="N190" s="143"/>
      <c r="O190" s="144"/>
      <c r="P190" s="143"/>
      <c r="Q190" s="143"/>
      <c r="R190" s="143"/>
      <c r="T190" s="6"/>
    </row>
    <row r="191" spans="1:22" ht="12.75" customHeight="1" thickBot="1">
      <c r="A191" s="145" t="s">
        <v>12</v>
      </c>
      <c r="B191" s="143">
        <v>1</v>
      </c>
      <c r="C191" s="143">
        <v>0</v>
      </c>
      <c r="D191" s="143">
        <v>0</v>
      </c>
      <c r="E191" s="143">
        <v>0</v>
      </c>
      <c r="F191" s="146">
        <v>0</v>
      </c>
      <c r="G191" s="146">
        <v>0</v>
      </c>
      <c r="H191" s="146">
        <v>1</v>
      </c>
      <c r="I191" s="142">
        <f>SUM(B191:H191)</f>
        <v>2</v>
      </c>
      <c r="J191" s="143"/>
      <c r="K191" s="145" t="s">
        <v>369</v>
      </c>
      <c r="L191" s="143"/>
      <c r="M191" s="143"/>
      <c r="N191" s="143"/>
      <c r="O191" s="143"/>
      <c r="P191" s="143"/>
      <c r="Q191" s="143"/>
      <c r="R191" s="143"/>
      <c r="T191" s="6"/>
    </row>
    <row r="192" spans="1:22" ht="12.75" customHeight="1">
      <c r="A192" s="35" t="s">
        <v>151</v>
      </c>
      <c r="B192" s="147" t="s">
        <v>52</v>
      </c>
      <c r="C192" s="147" t="s">
        <v>53</v>
      </c>
      <c r="D192" s="147" t="s">
        <v>54</v>
      </c>
      <c r="E192" s="147" t="s">
        <v>55</v>
      </c>
      <c r="F192" s="147" t="s">
        <v>56</v>
      </c>
      <c r="G192" s="147" t="s">
        <v>57</v>
      </c>
      <c r="H192" s="147" t="s">
        <v>58</v>
      </c>
      <c r="I192" s="147" t="s">
        <v>59</v>
      </c>
      <c r="J192" s="147" t="s">
        <v>60</v>
      </c>
      <c r="K192" s="147" t="s">
        <v>61</v>
      </c>
      <c r="L192" s="147" t="s">
        <v>62</v>
      </c>
      <c r="M192" s="147" t="s">
        <v>63</v>
      </c>
      <c r="N192" s="147" t="s">
        <v>64</v>
      </c>
      <c r="O192" s="147" t="s">
        <v>65</v>
      </c>
      <c r="P192" s="147" t="s">
        <v>66</v>
      </c>
      <c r="Q192" s="147" t="s">
        <v>67</v>
      </c>
      <c r="R192" s="147" t="s">
        <v>68</v>
      </c>
      <c r="T192" s="6"/>
    </row>
    <row r="193" spans="1:22" ht="12.75" customHeight="1">
      <c r="A193" s="143" t="s">
        <v>69</v>
      </c>
      <c r="B193" s="148">
        <v>1</v>
      </c>
      <c r="C193" s="148">
        <v>3</v>
      </c>
      <c r="D193" s="148">
        <v>3</v>
      </c>
      <c r="E193" s="148">
        <v>0</v>
      </c>
      <c r="F193" s="148">
        <v>0</v>
      </c>
      <c r="G193" s="148">
        <v>0</v>
      </c>
      <c r="H193" s="148">
        <v>0</v>
      </c>
      <c r="I193" s="148">
        <v>0</v>
      </c>
      <c r="J193" s="148">
        <v>0</v>
      </c>
      <c r="K193" s="148">
        <v>0</v>
      </c>
      <c r="L193" s="148">
        <v>0</v>
      </c>
      <c r="M193" s="148">
        <v>0</v>
      </c>
      <c r="N193" s="148">
        <v>0</v>
      </c>
      <c r="O193" s="149">
        <f t="shared" ref="O193:O206" si="54">SUM(F193/D193)</f>
        <v>0</v>
      </c>
      <c r="P193" s="149">
        <f t="shared" ref="P193:P206" si="55">SUM(F193,K193)/C193</f>
        <v>0</v>
      </c>
      <c r="Q193" s="149">
        <f t="shared" ref="Q193:Q206" si="56">SUM(N193/D193)</f>
        <v>0</v>
      </c>
      <c r="R193" s="149">
        <f t="shared" ref="R193:R206" si="57">SUM(P193:Q193)</f>
        <v>0</v>
      </c>
      <c r="T193" s="6"/>
    </row>
    <row r="194" spans="1:22" ht="12.75" customHeight="1">
      <c r="A194" s="145" t="s">
        <v>70</v>
      </c>
      <c r="B194" s="148">
        <v>1</v>
      </c>
      <c r="C194" s="148">
        <v>2</v>
      </c>
      <c r="D194" s="148">
        <v>1</v>
      </c>
      <c r="E194" s="148">
        <v>0</v>
      </c>
      <c r="F194" s="148">
        <v>0</v>
      </c>
      <c r="G194" s="148">
        <v>0</v>
      </c>
      <c r="H194" s="148">
        <v>0</v>
      </c>
      <c r="I194" s="148">
        <v>0</v>
      </c>
      <c r="J194" s="148">
        <v>0</v>
      </c>
      <c r="K194" s="148">
        <v>1</v>
      </c>
      <c r="L194" s="148">
        <v>0</v>
      </c>
      <c r="M194" s="148">
        <v>0</v>
      </c>
      <c r="N194" s="148">
        <v>0</v>
      </c>
      <c r="O194" s="149">
        <f t="shared" si="54"/>
        <v>0</v>
      </c>
      <c r="P194" s="149">
        <f t="shared" si="55"/>
        <v>0.5</v>
      </c>
      <c r="Q194" s="149">
        <f t="shared" si="56"/>
        <v>0</v>
      </c>
      <c r="R194" s="149">
        <f t="shared" si="57"/>
        <v>0.5</v>
      </c>
      <c r="T194" s="6"/>
    </row>
    <row r="195" spans="1:22" ht="12.75" customHeight="1">
      <c r="A195" s="143" t="s">
        <v>71</v>
      </c>
      <c r="B195" s="148">
        <v>1</v>
      </c>
      <c r="C195" s="148">
        <v>2</v>
      </c>
      <c r="D195" s="148">
        <v>1</v>
      </c>
      <c r="E195" s="148">
        <v>0</v>
      </c>
      <c r="F195" s="148">
        <v>0</v>
      </c>
      <c r="G195" s="148">
        <v>0</v>
      </c>
      <c r="H195" s="148">
        <v>0</v>
      </c>
      <c r="I195" s="148">
        <v>0</v>
      </c>
      <c r="J195" s="148">
        <v>0</v>
      </c>
      <c r="K195" s="148">
        <v>0</v>
      </c>
      <c r="L195" s="148">
        <v>0</v>
      </c>
      <c r="M195" s="148">
        <v>0</v>
      </c>
      <c r="N195" s="148">
        <v>0</v>
      </c>
      <c r="O195" s="149">
        <f t="shared" si="54"/>
        <v>0</v>
      </c>
      <c r="P195" s="149">
        <f t="shared" si="55"/>
        <v>0</v>
      </c>
      <c r="Q195" s="149">
        <f t="shared" si="56"/>
        <v>0</v>
      </c>
      <c r="R195" s="149">
        <f t="shared" si="57"/>
        <v>0</v>
      </c>
      <c r="T195" s="6"/>
    </row>
    <row r="196" spans="1:22" ht="12.75" customHeight="1">
      <c r="A196" s="143" t="s">
        <v>72</v>
      </c>
      <c r="B196" s="148">
        <v>1</v>
      </c>
      <c r="C196" s="148">
        <v>2</v>
      </c>
      <c r="D196" s="148">
        <v>1</v>
      </c>
      <c r="E196" s="148">
        <v>0</v>
      </c>
      <c r="F196" s="148">
        <v>0</v>
      </c>
      <c r="G196" s="148">
        <v>0</v>
      </c>
      <c r="H196" s="148">
        <v>0</v>
      </c>
      <c r="I196" s="148">
        <v>0</v>
      </c>
      <c r="J196" s="148">
        <v>0</v>
      </c>
      <c r="K196" s="148">
        <v>0</v>
      </c>
      <c r="L196" s="148">
        <v>0</v>
      </c>
      <c r="M196" s="148">
        <v>0</v>
      </c>
      <c r="N196" s="148">
        <v>0</v>
      </c>
      <c r="O196" s="149">
        <f t="shared" si="54"/>
        <v>0</v>
      </c>
      <c r="P196" s="149">
        <f t="shared" si="55"/>
        <v>0</v>
      </c>
      <c r="Q196" s="149">
        <f t="shared" si="56"/>
        <v>0</v>
      </c>
      <c r="R196" s="149">
        <f t="shared" si="57"/>
        <v>0</v>
      </c>
      <c r="T196" s="6"/>
    </row>
    <row r="197" spans="1:22" ht="12.75" customHeight="1">
      <c r="A197" s="143" t="s">
        <v>73</v>
      </c>
      <c r="B197" s="148" t="s">
        <v>48</v>
      </c>
      <c r="C197" s="148" t="s">
        <v>48</v>
      </c>
      <c r="D197" s="148" t="s">
        <v>48</v>
      </c>
      <c r="E197" s="148" t="s">
        <v>48</v>
      </c>
      <c r="F197" s="148" t="s">
        <v>48</v>
      </c>
      <c r="G197" s="148" t="s">
        <v>48</v>
      </c>
      <c r="H197" s="148" t="s">
        <v>48</v>
      </c>
      <c r="I197" s="148" t="s">
        <v>48</v>
      </c>
      <c r="J197" s="148" t="s">
        <v>48</v>
      </c>
      <c r="K197" s="148" t="s">
        <v>48</v>
      </c>
      <c r="L197" s="148" t="s">
        <v>48</v>
      </c>
      <c r="M197" s="148" t="s">
        <v>48</v>
      </c>
      <c r="N197" s="148" t="s">
        <v>48</v>
      </c>
      <c r="O197" s="149" t="e">
        <f t="shared" si="54"/>
        <v>#VALUE!</v>
      </c>
      <c r="P197" s="149" t="e">
        <f t="shared" si="55"/>
        <v>#VALUE!</v>
      </c>
      <c r="Q197" s="149" t="e">
        <f t="shared" si="56"/>
        <v>#VALUE!</v>
      </c>
      <c r="R197" s="149" t="e">
        <f t="shared" si="57"/>
        <v>#VALUE!</v>
      </c>
      <c r="T197" s="6"/>
    </row>
    <row r="198" spans="1:22" ht="12.75" customHeight="1">
      <c r="A198" s="143" t="s">
        <v>74</v>
      </c>
      <c r="B198" s="148">
        <v>1</v>
      </c>
      <c r="C198" s="148">
        <v>2</v>
      </c>
      <c r="D198" s="148">
        <v>2</v>
      </c>
      <c r="E198" s="148">
        <v>0</v>
      </c>
      <c r="F198" s="148">
        <v>0</v>
      </c>
      <c r="G198" s="148">
        <v>0</v>
      </c>
      <c r="H198" s="148">
        <v>0</v>
      </c>
      <c r="I198" s="148">
        <v>0</v>
      </c>
      <c r="J198" s="148">
        <v>0</v>
      </c>
      <c r="K198" s="148">
        <v>0</v>
      </c>
      <c r="L198" s="148">
        <v>0</v>
      </c>
      <c r="M198" s="148">
        <v>0</v>
      </c>
      <c r="N198" s="148">
        <v>0</v>
      </c>
      <c r="O198" s="149">
        <f t="shared" si="54"/>
        <v>0</v>
      </c>
      <c r="P198" s="149">
        <f t="shared" si="55"/>
        <v>0</v>
      </c>
      <c r="Q198" s="149">
        <f t="shared" si="56"/>
        <v>0</v>
      </c>
      <c r="R198" s="149">
        <f t="shared" si="57"/>
        <v>0</v>
      </c>
      <c r="T198" s="6"/>
    </row>
    <row r="199" spans="1:22" ht="12.75" customHeight="1">
      <c r="A199" s="143" t="s">
        <v>75</v>
      </c>
      <c r="B199" s="148">
        <v>1</v>
      </c>
      <c r="C199" s="148">
        <v>3</v>
      </c>
      <c r="D199" s="148">
        <v>3</v>
      </c>
      <c r="E199" s="148">
        <v>0</v>
      </c>
      <c r="F199" s="148">
        <v>3</v>
      </c>
      <c r="G199" s="148">
        <v>0</v>
      </c>
      <c r="H199" s="148">
        <v>0</v>
      </c>
      <c r="I199" s="148">
        <v>0</v>
      </c>
      <c r="J199" s="148">
        <v>2</v>
      </c>
      <c r="K199" s="148">
        <v>0</v>
      </c>
      <c r="L199" s="148">
        <v>0</v>
      </c>
      <c r="M199" s="148">
        <v>0</v>
      </c>
      <c r="N199" s="148">
        <v>3</v>
      </c>
      <c r="O199" s="149">
        <f t="shared" si="54"/>
        <v>1</v>
      </c>
      <c r="P199" s="149">
        <f t="shared" si="55"/>
        <v>1</v>
      </c>
      <c r="Q199" s="149">
        <f t="shared" si="56"/>
        <v>1</v>
      </c>
      <c r="R199" s="149">
        <f t="shared" si="57"/>
        <v>2</v>
      </c>
      <c r="T199" s="6"/>
    </row>
    <row r="200" spans="1:22" ht="12.75" customHeight="1">
      <c r="A200" s="143" t="s">
        <v>76</v>
      </c>
      <c r="B200" s="148">
        <v>1</v>
      </c>
      <c r="C200" s="148">
        <v>3</v>
      </c>
      <c r="D200" s="148">
        <v>2</v>
      </c>
      <c r="E200" s="148">
        <v>0</v>
      </c>
      <c r="F200" s="148">
        <v>1</v>
      </c>
      <c r="G200" s="148">
        <v>0</v>
      </c>
      <c r="H200" s="148">
        <v>0</v>
      </c>
      <c r="I200" s="148">
        <v>0</v>
      </c>
      <c r="J200" s="148">
        <v>0</v>
      </c>
      <c r="K200" s="148">
        <v>1</v>
      </c>
      <c r="L200" s="148">
        <v>0</v>
      </c>
      <c r="M200" s="148">
        <v>0</v>
      </c>
      <c r="N200" s="148">
        <v>1</v>
      </c>
      <c r="O200" s="149">
        <f t="shared" si="54"/>
        <v>0.5</v>
      </c>
      <c r="P200" s="149">
        <f t="shared" si="55"/>
        <v>0.66666666666666663</v>
      </c>
      <c r="Q200" s="149">
        <f t="shared" si="56"/>
        <v>0.5</v>
      </c>
      <c r="R200" s="149">
        <f t="shared" si="57"/>
        <v>1.1666666666666665</v>
      </c>
      <c r="T200" s="6"/>
      <c r="U200" s="36"/>
    </row>
    <row r="201" spans="1:22" ht="12.75" customHeight="1">
      <c r="A201" s="143" t="s">
        <v>77</v>
      </c>
      <c r="B201" s="148">
        <v>1</v>
      </c>
      <c r="C201" s="148">
        <v>2</v>
      </c>
      <c r="D201" s="148">
        <v>2</v>
      </c>
      <c r="E201" s="148">
        <v>0</v>
      </c>
      <c r="F201" s="148">
        <v>0</v>
      </c>
      <c r="G201" s="148">
        <v>0</v>
      </c>
      <c r="H201" s="148">
        <v>0</v>
      </c>
      <c r="I201" s="148">
        <v>0</v>
      </c>
      <c r="J201" s="148">
        <v>0</v>
      </c>
      <c r="K201" s="148">
        <v>0</v>
      </c>
      <c r="L201" s="148">
        <v>2</v>
      </c>
      <c r="M201" s="148">
        <v>0</v>
      </c>
      <c r="N201" s="148">
        <v>0</v>
      </c>
      <c r="O201" s="149">
        <f t="shared" si="54"/>
        <v>0</v>
      </c>
      <c r="P201" s="149">
        <f t="shared" si="55"/>
        <v>0</v>
      </c>
      <c r="Q201" s="149">
        <f t="shared" si="56"/>
        <v>0</v>
      </c>
      <c r="R201" s="149">
        <f t="shared" si="57"/>
        <v>0</v>
      </c>
      <c r="T201" s="6"/>
      <c r="U201" s="12"/>
    </row>
    <row r="202" spans="1:22" ht="12.75" customHeight="1">
      <c r="A202" s="143" t="s">
        <v>78</v>
      </c>
      <c r="B202" s="148" t="s">
        <v>48</v>
      </c>
      <c r="C202" s="148" t="s">
        <v>48</v>
      </c>
      <c r="D202" s="148" t="s">
        <v>48</v>
      </c>
      <c r="E202" s="148" t="s">
        <v>48</v>
      </c>
      <c r="F202" s="148" t="s">
        <v>48</v>
      </c>
      <c r="G202" s="148" t="s">
        <v>48</v>
      </c>
      <c r="H202" s="148" t="s">
        <v>48</v>
      </c>
      <c r="I202" s="148" t="s">
        <v>48</v>
      </c>
      <c r="J202" s="148" t="s">
        <v>48</v>
      </c>
      <c r="K202" s="148" t="s">
        <v>48</v>
      </c>
      <c r="L202" s="148" t="s">
        <v>48</v>
      </c>
      <c r="M202" s="148" t="s">
        <v>48</v>
      </c>
      <c r="N202" s="148" t="s">
        <v>48</v>
      </c>
      <c r="O202" s="149" t="e">
        <f t="shared" si="54"/>
        <v>#VALUE!</v>
      </c>
      <c r="P202" s="149" t="e">
        <f t="shared" si="55"/>
        <v>#VALUE!</v>
      </c>
      <c r="Q202" s="149" t="e">
        <f t="shared" si="56"/>
        <v>#VALUE!</v>
      </c>
      <c r="R202" s="149" t="e">
        <f t="shared" si="57"/>
        <v>#VALUE!</v>
      </c>
    </row>
    <row r="203" spans="1:22" ht="12.75" customHeight="1">
      <c r="A203" s="143" t="s">
        <v>79</v>
      </c>
      <c r="B203" s="148">
        <v>1</v>
      </c>
      <c r="C203" s="148">
        <v>3</v>
      </c>
      <c r="D203" s="148">
        <v>2</v>
      </c>
      <c r="E203" s="148">
        <v>1</v>
      </c>
      <c r="F203" s="148">
        <v>0</v>
      </c>
      <c r="G203" s="148">
        <v>0</v>
      </c>
      <c r="H203" s="148">
        <v>0</v>
      </c>
      <c r="I203" s="148">
        <v>0</v>
      </c>
      <c r="J203" s="148">
        <v>0</v>
      </c>
      <c r="K203" s="148">
        <v>0</v>
      </c>
      <c r="L203" s="148">
        <v>2</v>
      </c>
      <c r="M203" s="148">
        <v>0</v>
      </c>
      <c r="N203" s="148">
        <v>0</v>
      </c>
      <c r="O203" s="149">
        <f t="shared" si="54"/>
        <v>0</v>
      </c>
      <c r="P203" s="149">
        <f t="shared" si="55"/>
        <v>0</v>
      </c>
      <c r="Q203" s="149">
        <f t="shared" si="56"/>
        <v>0</v>
      </c>
      <c r="R203" s="149">
        <f t="shared" si="57"/>
        <v>0</v>
      </c>
      <c r="T203" s="6"/>
    </row>
    <row r="204" spans="1:22" ht="12.75" customHeight="1">
      <c r="A204" s="143" t="s">
        <v>80</v>
      </c>
      <c r="B204" s="148">
        <v>1</v>
      </c>
      <c r="C204" s="148">
        <v>2</v>
      </c>
      <c r="D204" s="148">
        <v>1</v>
      </c>
      <c r="E204" s="148">
        <v>0</v>
      </c>
      <c r="F204" s="148">
        <v>0</v>
      </c>
      <c r="G204" s="148">
        <v>0</v>
      </c>
      <c r="H204" s="148">
        <v>0</v>
      </c>
      <c r="I204" s="148">
        <v>0</v>
      </c>
      <c r="J204" s="148">
        <v>0</v>
      </c>
      <c r="K204" s="148">
        <v>1</v>
      </c>
      <c r="L204" s="148">
        <v>0</v>
      </c>
      <c r="M204" s="148">
        <v>0</v>
      </c>
      <c r="N204" s="148">
        <v>0</v>
      </c>
      <c r="O204" s="149">
        <f t="shared" si="54"/>
        <v>0</v>
      </c>
      <c r="P204" s="149">
        <f t="shared" si="55"/>
        <v>0.5</v>
      </c>
      <c r="Q204" s="149">
        <f t="shared" si="56"/>
        <v>0</v>
      </c>
      <c r="R204" s="149">
        <f t="shared" si="57"/>
        <v>0.5</v>
      </c>
      <c r="T204" s="6"/>
      <c r="V204" s="6"/>
    </row>
    <row r="205" spans="1:22" ht="12.75" customHeight="1">
      <c r="A205" s="143" t="s">
        <v>81</v>
      </c>
      <c r="B205" s="148">
        <v>1</v>
      </c>
      <c r="C205" s="148">
        <v>3</v>
      </c>
      <c r="D205" s="148">
        <v>2</v>
      </c>
      <c r="E205" s="148">
        <v>1</v>
      </c>
      <c r="F205" s="148">
        <v>1</v>
      </c>
      <c r="G205" s="148">
        <v>0</v>
      </c>
      <c r="H205" s="148">
        <v>0</v>
      </c>
      <c r="I205" s="148">
        <v>0</v>
      </c>
      <c r="J205" s="148">
        <v>0</v>
      </c>
      <c r="K205" s="148">
        <v>1</v>
      </c>
      <c r="L205" s="148">
        <v>0</v>
      </c>
      <c r="M205" s="148">
        <v>1</v>
      </c>
      <c r="N205" s="148">
        <v>1</v>
      </c>
      <c r="O205" s="149">
        <f t="shared" si="54"/>
        <v>0.5</v>
      </c>
      <c r="P205" s="149">
        <f t="shared" si="55"/>
        <v>0.66666666666666663</v>
      </c>
      <c r="Q205" s="149">
        <f t="shared" si="56"/>
        <v>0.5</v>
      </c>
      <c r="R205" s="149">
        <f t="shared" si="57"/>
        <v>1.1666666666666665</v>
      </c>
      <c r="T205" s="6"/>
      <c r="V205" s="6"/>
    </row>
    <row r="206" spans="1:22" ht="12.75" customHeight="1">
      <c r="A206" s="143" t="s">
        <v>82</v>
      </c>
      <c r="B206" s="148">
        <v>1</v>
      </c>
      <c r="C206" s="148">
        <v>2</v>
      </c>
      <c r="D206" s="148">
        <v>2</v>
      </c>
      <c r="E206" s="148">
        <v>0</v>
      </c>
      <c r="F206" s="148">
        <v>0</v>
      </c>
      <c r="G206" s="148">
        <v>0</v>
      </c>
      <c r="H206" s="148">
        <v>0</v>
      </c>
      <c r="I206" s="148">
        <v>0</v>
      </c>
      <c r="J206" s="148">
        <v>0</v>
      </c>
      <c r="K206" s="148">
        <v>0</v>
      </c>
      <c r="L206" s="148">
        <v>1</v>
      </c>
      <c r="M206" s="148">
        <v>0</v>
      </c>
      <c r="N206" s="148">
        <v>0</v>
      </c>
      <c r="O206" s="149">
        <f t="shared" si="54"/>
        <v>0</v>
      </c>
      <c r="P206" s="149">
        <f t="shared" si="55"/>
        <v>0</v>
      </c>
      <c r="Q206" s="149">
        <f t="shared" si="56"/>
        <v>0</v>
      </c>
      <c r="R206" s="149">
        <f t="shared" si="57"/>
        <v>0</v>
      </c>
      <c r="T206" s="6"/>
      <c r="V206" s="6"/>
    </row>
    <row r="207" spans="1:22" ht="12.75" customHeight="1">
      <c r="A207" s="144" t="s">
        <v>83</v>
      </c>
      <c r="B207" s="144"/>
      <c r="C207" s="147">
        <f t="shared" ref="C207:N207" si="58">SUM(C193:C206)</f>
        <v>29</v>
      </c>
      <c r="D207" s="147">
        <f t="shared" si="58"/>
        <v>22</v>
      </c>
      <c r="E207" s="147">
        <f t="shared" si="58"/>
        <v>2</v>
      </c>
      <c r="F207" s="147">
        <f t="shared" si="58"/>
        <v>5</v>
      </c>
      <c r="G207" s="147">
        <f t="shared" si="58"/>
        <v>0</v>
      </c>
      <c r="H207" s="147">
        <f t="shared" si="58"/>
        <v>0</v>
      </c>
      <c r="I207" s="147">
        <f t="shared" si="58"/>
        <v>0</v>
      </c>
      <c r="J207" s="147">
        <f t="shared" si="58"/>
        <v>2</v>
      </c>
      <c r="K207" s="147">
        <f t="shared" si="58"/>
        <v>4</v>
      </c>
      <c r="L207" s="147">
        <f t="shared" si="58"/>
        <v>5</v>
      </c>
      <c r="M207" s="147">
        <f t="shared" si="58"/>
        <v>1</v>
      </c>
      <c r="N207" s="147">
        <f t="shared" si="58"/>
        <v>5</v>
      </c>
      <c r="O207" s="149">
        <f>SUM(F207/D207)</f>
        <v>0.22727272727272727</v>
      </c>
      <c r="P207" s="149">
        <f>SUM(F207,K207)/C207</f>
        <v>0.31034482758620691</v>
      </c>
      <c r="Q207" s="149">
        <f>SUM(N207/D207)</f>
        <v>0.22727272727272727</v>
      </c>
      <c r="R207" s="149">
        <f>SUM(P207:Q207)</f>
        <v>0.53761755485893414</v>
      </c>
      <c r="T207" s="6"/>
      <c r="V207" s="6"/>
    </row>
    <row r="208" spans="1:22" ht="12.75" customHeight="1" thickBot="1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50"/>
      <c r="P208" s="150"/>
      <c r="Q208" s="150"/>
      <c r="R208" s="150"/>
      <c r="T208" s="6"/>
      <c r="V208" s="6"/>
    </row>
    <row r="209" spans="1:22" ht="12.75" customHeight="1">
      <c r="A209" s="35" t="s">
        <v>152</v>
      </c>
      <c r="B209" s="147" t="s">
        <v>52</v>
      </c>
      <c r="C209" s="147" t="s">
        <v>84</v>
      </c>
      <c r="D209" s="147" t="s">
        <v>85</v>
      </c>
      <c r="E209" s="147" t="s">
        <v>86</v>
      </c>
      <c r="F209" s="147" t="s">
        <v>87</v>
      </c>
      <c r="G209" s="147" t="s">
        <v>88</v>
      </c>
      <c r="H209" s="147" t="s">
        <v>89</v>
      </c>
      <c r="I209" s="147" t="s">
        <v>56</v>
      </c>
      <c r="J209" s="147" t="s">
        <v>55</v>
      </c>
      <c r="K209" s="147" t="s">
        <v>90</v>
      </c>
      <c r="L209" s="147" t="s">
        <v>91</v>
      </c>
      <c r="M209" s="147" t="s">
        <v>61</v>
      </c>
      <c r="N209" s="147" t="s">
        <v>62</v>
      </c>
      <c r="O209" s="147" t="s">
        <v>92</v>
      </c>
      <c r="P209" s="147" t="s">
        <v>93</v>
      </c>
      <c r="Q209" s="147" t="s">
        <v>94</v>
      </c>
      <c r="R209" s="147" t="s">
        <v>95</v>
      </c>
      <c r="T209" s="6"/>
      <c r="V209" s="6"/>
    </row>
    <row r="210" spans="1:22" ht="12.75" customHeight="1">
      <c r="A210" s="143" t="s">
        <v>69</v>
      </c>
      <c r="B210" s="151" t="s">
        <v>48</v>
      </c>
      <c r="C210" s="151" t="s">
        <v>48</v>
      </c>
      <c r="D210" s="151" t="s">
        <v>48</v>
      </c>
      <c r="E210" s="151" t="s">
        <v>48</v>
      </c>
      <c r="F210" s="151" t="s">
        <v>48</v>
      </c>
      <c r="G210" s="152" t="s">
        <v>48</v>
      </c>
      <c r="H210" s="151" t="s">
        <v>48</v>
      </c>
      <c r="I210" s="151" t="s">
        <v>48</v>
      </c>
      <c r="J210" s="151" t="s">
        <v>48</v>
      </c>
      <c r="K210" s="151" t="s">
        <v>48</v>
      </c>
      <c r="L210" s="151" t="s">
        <v>48</v>
      </c>
      <c r="M210" s="151" t="s">
        <v>48</v>
      </c>
      <c r="N210" s="151" t="s">
        <v>48</v>
      </c>
      <c r="O210" s="153" t="e">
        <f>SUM(K210/G210)*7</f>
        <v>#VALUE!</v>
      </c>
      <c r="P210" s="153" t="e">
        <f>SUM(I210,M210)/G210</f>
        <v>#VALUE!</v>
      </c>
      <c r="Q210" s="149" t="e">
        <f>SUM(I210/H210)</f>
        <v>#VALUE!</v>
      </c>
      <c r="R210" s="149" t="e">
        <f>SUM(N210/M210)</f>
        <v>#VALUE!</v>
      </c>
      <c r="T210" s="6"/>
      <c r="V210" s="6"/>
    </row>
    <row r="211" spans="1:22" ht="12.75" customHeight="1">
      <c r="A211" s="143" t="s">
        <v>71</v>
      </c>
      <c r="B211" s="151" t="s">
        <v>48</v>
      </c>
      <c r="C211" s="151" t="s">
        <v>48</v>
      </c>
      <c r="D211" s="151" t="s">
        <v>48</v>
      </c>
      <c r="E211" s="151" t="s">
        <v>48</v>
      </c>
      <c r="F211" s="151" t="s">
        <v>48</v>
      </c>
      <c r="G211" s="152" t="s">
        <v>48</v>
      </c>
      <c r="H211" s="151" t="s">
        <v>48</v>
      </c>
      <c r="I211" s="151" t="s">
        <v>48</v>
      </c>
      <c r="J211" s="151" t="s">
        <v>48</v>
      </c>
      <c r="K211" s="151" t="s">
        <v>48</v>
      </c>
      <c r="L211" s="151" t="s">
        <v>48</v>
      </c>
      <c r="M211" s="151" t="s">
        <v>48</v>
      </c>
      <c r="N211" s="151" t="s">
        <v>48</v>
      </c>
      <c r="O211" s="153" t="e">
        <f t="shared" ref="O211:O218" si="59">SUM(K211/G211)*7</f>
        <v>#VALUE!</v>
      </c>
      <c r="P211" s="153" t="e">
        <f t="shared" ref="P211:P221" si="60">SUM(I211,M211)/G211</f>
        <v>#VALUE!</v>
      </c>
      <c r="Q211" s="149" t="e">
        <f t="shared" ref="Q211:Q221" si="61">SUM(I211/H211)</f>
        <v>#VALUE!</v>
      </c>
      <c r="R211" s="149" t="e">
        <f t="shared" ref="R211:R221" si="62">SUM(N211/M211)</f>
        <v>#VALUE!</v>
      </c>
      <c r="T211" s="6"/>
      <c r="V211" s="6"/>
    </row>
    <row r="212" spans="1:22" ht="12.75" customHeight="1">
      <c r="A212" s="145" t="s">
        <v>72</v>
      </c>
      <c r="B212" s="151" t="s">
        <v>48</v>
      </c>
      <c r="C212" s="151" t="s">
        <v>48</v>
      </c>
      <c r="D212" s="151" t="s">
        <v>48</v>
      </c>
      <c r="E212" s="151" t="s">
        <v>48</v>
      </c>
      <c r="F212" s="151" t="s">
        <v>48</v>
      </c>
      <c r="G212" s="152" t="s">
        <v>48</v>
      </c>
      <c r="H212" s="151" t="s">
        <v>48</v>
      </c>
      <c r="I212" s="151" t="s">
        <v>48</v>
      </c>
      <c r="J212" s="151" t="s">
        <v>48</v>
      </c>
      <c r="K212" s="151" t="s">
        <v>48</v>
      </c>
      <c r="L212" s="151" t="s">
        <v>48</v>
      </c>
      <c r="M212" s="151" t="s">
        <v>48</v>
      </c>
      <c r="N212" s="151" t="s">
        <v>48</v>
      </c>
      <c r="O212" s="153" t="e">
        <f t="shared" si="59"/>
        <v>#VALUE!</v>
      </c>
      <c r="P212" s="153" t="e">
        <f t="shared" si="60"/>
        <v>#VALUE!</v>
      </c>
      <c r="Q212" s="149" t="e">
        <f t="shared" si="61"/>
        <v>#VALUE!</v>
      </c>
      <c r="R212" s="149" t="e">
        <f t="shared" si="62"/>
        <v>#VALUE!</v>
      </c>
      <c r="T212" s="6"/>
    </row>
    <row r="213" spans="1:22" ht="12.75" customHeight="1">
      <c r="A213" s="145" t="s">
        <v>74</v>
      </c>
      <c r="B213" s="151" t="s">
        <v>48</v>
      </c>
      <c r="C213" s="151" t="s">
        <v>48</v>
      </c>
      <c r="D213" s="151" t="s">
        <v>48</v>
      </c>
      <c r="E213" s="151" t="s">
        <v>48</v>
      </c>
      <c r="F213" s="151" t="s">
        <v>48</v>
      </c>
      <c r="G213" s="152" t="s">
        <v>48</v>
      </c>
      <c r="H213" s="151" t="s">
        <v>48</v>
      </c>
      <c r="I213" s="151" t="s">
        <v>48</v>
      </c>
      <c r="J213" s="151" t="s">
        <v>48</v>
      </c>
      <c r="K213" s="151" t="s">
        <v>48</v>
      </c>
      <c r="L213" s="151" t="s">
        <v>48</v>
      </c>
      <c r="M213" s="151" t="s">
        <v>48</v>
      </c>
      <c r="N213" s="151" t="s">
        <v>48</v>
      </c>
      <c r="O213" s="153" t="e">
        <f t="shared" si="59"/>
        <v>#VALUE!</v>
      </c>
      <c r="P213" s="153" t="e">
        <f t="shared" si="60"/>
        <v>#VALUE!</v>
      </c>
      <c r="Q213" s="149" t="e">
        <f t="shared" si="61"/>
        <v>#VALUE!</v>
      </c>
      <c r="R213" s="149" t="e">
        <f t="shared" si="62"/>
        <v>#VALUE!</v>
      </c>
      <c r="T213" s="6"/>
    </row>
    <row r="214" spans="1:22" ht="12.75" customHeight="1">
      <c r="A214" s="143" t="s">
        <v>75</v>
      </c>
      <c r="B214" s="151" t="s">
        <v>48</v>
      </c>
      <c r="C214" s="151" t="s">
        <v>48</v>
      </c>
      <c r="D214" s="151" t="s">
        <v>48</v>
      </c>
      <c r="E214" s="151" t="s">
        <v>48</v>
      </c>
      <c r="F214" s="151" t="s">
        <v>48</v>
      </c>
      <c r="G214" s="152" t="s">
        <v>48</v>
      </c>
      <c r="H214" s="151" t="s">
        <v>48</v>
      </c>
      <c r="I214" s="151" t="s">
        <v>48</v>
      </c>
      <c r="J214" s="151" t="s">
        <v>48</v>
      </c>
      <c r="K214" s="151" t="s">
        <v>48</v>
      </c>
      <c r="L214" s="151" t="s">
        <v>48</v>
      </c>
      <c r="M214" s="151" t="s">
        <v>48</v>
      </c>
      <c r="N214" s="151" t="s">
        <v>48</v>
      </c>
      <c r="O214" s="153" t="e">
        <f t="shared" si="59"/>
        <v>#VALUE!</v>
      </c>
      <c r="P214" s="153" t="e">
        <f t="shared" si="60"/>
        <v>#VALUE!</v>
      </c>
      <c r="Q214" s="149" t="e">
        <f t="shared" si="61"/>
        <v>#VALUE!</v>
      </c>
      <c r="R214" s="149" t="e">
        <f t="shared" si="62"/>
        <v>#VALUE!</v>
      </c>
      <c r="T214" s="6"/>
    </row>
    <row r="215" spans="1:22" ht="12.75" customHeight="1">
      <c r="A215" s="145" t="s">
        <v>76</v>
      </c>
      <c r="B215" s="151">
        <v>1</v>
      </c>
      <c r="C215" s="151">
        <v>1</v>
      </c>
      <c r="D215" s="151">
        <v>0</v>
      </c>
      <c r="E215" s="151">
        <v>1</v>
      </c>
      <c r="F215" s="151">
        <v>0</v>
      </c>
      <c r="G215" s="152">
        <v>7</v>
      </c>
      <c r="H215" s="151">
        <v>33</v>
      </c>
      <c r="I215" s="151">
        <v>6</v>
      </c>
      <c r="J215" s="151">
        <v>4</v>
      </c>
      <c r="K215" s="151">
        <v>2</v>
      </c>
      <c r="L215" s="151">
        <v>0</v>
      </c>
      <c r="M215" s="151">
        <v>4</v>
      </c>
      <c r="N215" s="151">
        <v>9</v>
      </c>
      <c r="O215" s="153">
        <f t="shared" si="59"/>
        <v>2</v>
      </c>
      <c r="P215" s="153">
        <f t="shared" si="60"/>
        <v>1.4285714285714286</v>
      </c>
      <c r="Q215" s="149">
        <f t="shared" si="61"/>
        <v>0.18181818181818182</v>
      </c>
      <c r="R215" s="149">
        <f t="shared" si="62"/>
        <v>2.25</v>
      </c>
      <c r="T215" s="6"/>
    </row>
    <row r="216" spans="1:22" ht="12.75" customHeight="1">
      <c r="A216" s="145" t="s">
        <v>78</v>
      </c>
      <c r="B216" s="151" t="s">
        <v>48</v>
      </c>
      <c r="C216" s="151" t="s">
        <v>48</v>
      </c>
      <c r="D216" s="151" t="s">
        <v>48</v>
      </c>
      <c r="E216" s="151" t="s">
        <v>48</v>
      </c>
      <c r="F216" s="151" t="s">
        <v>48</v>
      </c>
      <c r="G216" s="152" t="s">
        <v>48</v>
      </c>
      <c r="H216" s="151" t="s">
        <v>48</v>
      </c>
      <c r="I216" s="151" t="s">
        <v>48</v>
      </c>
      <c r="J216" s="151" t="s">
        <v>48</v>
      </c>
      <c r="K216" s="151" t="s">
        <v>48</v>
      </c>
      <c r="L216" s="151" t="s">
        <v>48</v>
      </c>
      <c r="M216" s="151" t="s">
        <v>48</v>
      </c>
      <c r="N216" s="151" t="s">
        <v>48</v>
      </c>
      <c r="O216" s="153" t="e">
        <f t="shared" si="59"/>
        <v>#VALUE!</v>
      </c>
      <c r="P216" s="153" t="e">
        <f t="shared" si="60"/>
        <v>#VALUE!</v>
      </c>
      <c r="Q216" s="149" t="e">
        <f t="shared" si="61"/>
        <v>#VALUE!</v>
      </c>
      <c r="R216" s="149" t="e">
        <f t="shared" si="62"/>
        <v>#VALUE!</v>
      </c>
      <c r="T216" s="6"/>
    </row>
    <row r="217" spans="1:22" ht="12.75" customHeight="1">
      <c r="A217" s="145" t="s">
        <v>79</v>
      </c>
      <c r="B217" s="151" t="s">
        <v>48</v>
      </c>
      <c r="C217" s="151" t="s">
        <v>48</v>
      </c>
      <c r="D217" s="151" t="s">
        <v>48</v>
      </c>
      <c r="E217" s="151" t="s">
        <v>48</v>
      </c>
      <c r="F217" s="151" t="s">
        <v>48</v>
      </c>
      <c r="G217" s="152" t="s">
        <v>48</v>
      </c>
      <c r="H217" s="151" t="s">
        <v>48</v>
      </c>
      <c r="I217" s="151" t="s">
        <v>48</v>
      </c>
      <c r="J217" s="151" t="s">
        <v>48</v>
      </c>
      <c r="K217" s="151" t="s">
        <v>48</v>
      </c>
      <c r="L217" s="151" t="s">
        <v>48</v>
      </c>
      <c r="M217" s="151" t="s">
        <v>48</v>
      </c>
      <c r="N217" s="151" t="s">
        <v>48</v>
      </c>
      <c r="O217" s="153" t="e">
        <f t="shared" si="59"/>
        <v>#VALUE!</v>
      </c>
      <c r="P217" s="153" t="e">
        <f t="shared" si="60"/>
        <v>#VALUE!</v>
      </c>
      <c r="Q217" s="149" t="e">
        <f t="shared" si="61"/>
        <v>#VALUE!</v>
      </c>
      <c r="R217" s="149" t="e">
        <f t="shared" si="62"/>
        <v>#VALUE!</v>
      </c>
      <c r="T217" s="6"/>
      <c r="U217" s="36"/>
    </row>
    <row r="218" spans="1:22" ht="12.75" customHeight="1">
      <c r="A218" s="143" t="s">
        <v>80</v>
      </c>
      <c r="B218" s="151" t="s">
        <v>48</v>
      </c>
      <c r="C218" s="151" t="s">
        <v>48</v>
      </c>
      <c r="D218" s="151" t="s">
        <v>48</v>
      </c>
      <c r="E218" s="151" t="s">
        <v>48</v>
      </c>
      <c r="F218" s="151" t="s">
        <v>48</v>
      </c>
      <c r="G218" s="152" t="s">
        <v>48</v>
      </c>
      <c r="H218" s="151" t="s">
        <v>48</v>
      </c>
      <c r="I218" s="151" t="s">
        <v>48</v>
      </c>
      <c r="J218" s="151" t="s">
        <v>48</v>
      </c>
      <c r="K218" s="151" t="s">
        <v>48</v>
      </c>
      <c r="L218" s="151" t="s">
        <v>48</v>
      </c>
      <c r="M218" s="151" t="s">
        <v>48</v>
      </c>
      <c r="N218" s="151" t="s">
        <v>48</v>
      </c>
      <c r="O218" s="153" t="e">
        <f t="shared" si="59"/>
        <v>#VALUE!</v>
      </c>
      <c r="P218" s="153" t="e">
        <f t="shared" si="60"/>
        <v>#VALUE!</v>
      </c>
      <c r="Q218" s="149" t="e">
        <f t="shared" si="61"/>
        <v>#VALUE!</v>
      </c>
      <c r="R218" s="149" t="e">
        <f t="shared" si="62"/>
        <v>#VALUE!</v>
      </c>
      <c r="T218" s="6"/>
    </row>
    <row r="219" spans="1:22" ht="12.75" customHeight="1">
      <c r="A219" s="143" t="s">
        <v>81</v>
      </c>
      <c r="B219" s="151" t="s">
        <v>48</v>
      </c>
      <c r="C219" s="151" t="s">
        <v>48</v>
      </c>
      <c r="D219" s="151" t="s">
        <v>48</v>
      </c>
      <c r="E219" s="151" t="s">
        <v>48</v>
      </c>
      <c r="F219" s="151" t="s">
        <v>48</v>
      </c>
      <c r="G219" s="152" t="s">
        <v>48</v>
      </c>
      <c r="H219" s="151" t="s">
        <v>48</v>
      </c>
      <c r="I219" s="151" t="s">
        <v>48</v>
      </c>
      <c r="J219" s="151" t="s">
        <v>48</v>
      </c>
      <c r="K219" s="151" t="s">
        <v>48</v>
      </c>
      <c r="L219" s="151" t="s">
        <v>48</v>
      </c>
      <c r="M219" s="151" t="s">
        <v>48</v>
      </c>
      <c r="N219" s="151" t="s">
        <v>48</v>
      </c>
      <c r="O219" s="153" t="e">
        <f>SUM(K219/G219)*7</f>
        <v>#VALUE!</v>
      </c>
      <c r="P219" s="153" t="e">
        <f>SUM(I219,M219)/G219</f>
        <v>#VALUE!</v>
      </c>
      <c r="Q219" s="149" t="e">
        <f>SUM(I219/H219)</f>
        <v>#VALUE!</v>
      </c>
      <c r="R219" s="149" t="e">
        <f>SUM(N219/M219)</f>
        <v>#VALUE!</v>
      </c>
      <c r="T219" s="6"/>
      <c r="U219" s="12"/>
      <c r="V219" s="6"/>
    </row>
    <row r="220" spans="1:22" ht="12.75" customHeight="1">
      <c r="A220" s="145" t="s">
        <v>82</v>
      </c>
      <c r="B220" s="151" t="s">
        <v>48</v>
      </c>
      <c r="C220" s="151" t="s">
        <v>48</v>
      </c>
      <c r="D220" s="151" t="s">
        <v>48</v>
      </c>
      <c r="E220" s="151" t="s">
        <v>48</v>
      </c>
      <c r="F220" s="151" t="s">
        <v>48</v>
      </c>
      <c r="G220" s="152" t="s">
        <v>48</v>
      </c>
      <c r="H220" s="151" t="s">
        <v>48</v>
      </c>
      <c r="I220" s="151" t="s">
        <v>48</v>
      </c>
      <c r="J220" s="151" t="s">
        <v>48</v>
      </c>
      <c r="K220" s="151" t="s">
        <v>48</v>
      </c>
      <c r="L220" s="151" t="s">
        <v>48</v>
      </c>
      <c r="M220" s="151" t="s">
        <v>48</v>
      </c>
      <c r="N220" s="151" t="s">
        <v>48</v>
      </c>
      <c r="O220" s="153" t="e">
        <f>SUM(K220/G220)*7</f>
        <v>#VALUE!</v>
      </c>
      <c r="P220" s="153" t="e">
        <f>SUM(I220,M220)/G220</f>
        <v>#VALUE!</v>
      </c>
      <c r="Q220" s="149" t="e">
        <f>SUM(I220/H220)</f>
        <v>#VALUE!</v>
      </c>
      <c r="R220" s="149" t="e">
        <f>SUM(N220/M220)</f>
        <v>#VALUE!</v>
      </c>
    </row>
    <row r="221" spans="1:22" ht="12.75" customHeight="1">
      <c r="A221" s="144" t="s">
        <v>83</v>
      </c>
      <c r="B221" s="147">
        <v>1</v>
      </c>
      <c r="C221" s="154">
        <f t="shared" ref="C221:N221" si="63">SUM(C210:C219)</f>
        <v>1</v>
      </c>
      <c r="D221" s="154">
        <f t="shared" si="63"/>
        <v>0</v>
      </c>
      <c r="E221" s="154">
        <f t="shared" si="63"/>
        <v>1</v>
      </c>
      <c r="F221" s="154">
        <f t="shared" si="63"/>
        <v>0</v>
      </c>
      <c r="G221" s="154">
        <f t="shared" si="63"/>
        <v>7</v>
      </c>
      <c r="H221" s="154">
        <f t="shared" si="63"/>
        <v>33</v>
      </c>
      <c r="I221" s="154">
        <f t="shared" si="63"/>
        <v>6</v>
      </c>
      <c r="J221" s="154">
        <f t="shared" si="63"/>
        <v>4</v>
      </c>
      <c r="K221" s="154">
        <f t="shared" si="63"/>
        <v>2</v>
      </c>
      <c r="L221" s="154">
        <f t="shared" si="63"/>
        <v>0</v>
      </c>
      <c r="M221" s="154">
        <f t="shared" si="63"/>
        <v>4</v>
      </c>
      <c r="N221" s="154">
        <f t="shared" si="63"/>
        <v>9</v>
      </c>
      <c r="O221" s="153">
        <f t="shared" ref="O221" si="64">SUM(K221/G221)*7</f>
        <v>2</v>
      </c>
      <c r="P221" s="153">
        <f t="shared" si="60"/>
        <v>1.4285714285714286</v>
      </c>
      <c r="Q221" s="149">
        <f t="shared" si="61"/>
        <v>0.18181818181818182</v>
      </c>
      <c r="R221" s="149">
        <f t="shared" si="62"/>
        <v>2.25</v>
      </c>
      <c r="T221" s="6"/>
      <c r="U221" s="36"/>
    </row>
    <row r="222" spans="1:22" ht="12.75" customHeight="1">
      <c r="T222" s="6"/>
    </row>
    <row r="223" spans="1:22" ht="12.75" customHeight="1">
      <c r="A223" s="142" t="s">
        <v>349</v>
      </c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4"/>
      <c r="M223" s="145"/>
      <c r="N223" s="144"/>
      <c r="O223" s="143"/>
      <c r="P223" s="143"/>
      <c r="Q223" s="144"/>
      <c r="R223" s="144"/>
      <c r="T223" s="6"/>
    </row>
    <row r="224" spans="1:22" ht="12.75" customHeight="1">
      <c r="A224" s="144" t="s">
        <v>0</v>
      </c>
      <c r="B224" s="144" t="s">
        <v>1</v>
      </c>
      <c r="C224" s="144" t="s">
        <v>2</v>
      </c>
      <c r="D224" s="144" t="s">
        <v>3</v>
      </c>
      <c r="E224" s="144" t="s">
        <v>4</v>
      </c>
      <c r="F224" s="144" t="s">
        <v>5</v>
      </c>
      <c r="G224" s="144" t="s">
        <v>6</v>
      </c>
      <c r="H224" s="144" t="s">
        <v>7</v>
      </c>
      <c r="I224" s="144" t="s">
        <v>8</v>
      </c>
      <c r="J224" s="143"/>
      <c r="K224" s="144" t="s">
        <v>9</v>
      </c>
      <c r="L224" s="144"/>
      <c r="M224" s="143"/>
      <c r="N224" s="143"/>
      <c r="O224" s="144"/>
      <c r="P224" s="143"/>
      <c r="Q224" s="143"/>
      <c r="R224" s="143"/>
      <c r="T224" s="6"/>
    </row>
    <row r="225" spans="1:22" ht="12.75" customHeight="1">
      <c r="A225" s="145" t="s">
        <v>12</v>
      </c>
      <c r="B225" s="143">
        <v>1</v>
      </c>
      <c r="C225" s="143">
        <v>3</v>
      </c>
      <c r="D225" s="143">
        <v>2</v>
      </c>
      <c r="E225" s="143">
        <v>0</v>
      </c>
      <c r="F225" s="146">
        <v>1</v>
      </c>
      <c r="G225" s="146">
        <v>0</v>
      </c>
      <c r="H225" s="146">
        <v>9</v>
      </c>
      <c r="I225" s="142">
        <f>SUM(B225:H225)</f>
        <v>16</v>
      </c>
      <c r="J225" s="143"/>
      <c r="K225" s="145" t="s">
        <v>350</v>
      </c>
      <c r="L225" s="144"/>
      <c r="M225" s="143"/>
      <c r="N225" s="143"/>
      <c r="O225" s="144"/>
      <c r="P225" s="143"/>
      <c r="Q225" s="143"/>
      <c r="R225" s="143"/>
      <c r="T225" s="6"/>
    </row>
    <row r="226" spans="1:22" ht="12.75" customHeight="1" thickBot="1">
      <c r="A226" s="145" t="s">
        <v>33</v>
      </c>
      <c r="B226" s="143">
        <v>0</v>
      </c>
      <c r="C226" s="143">
        <v>0</v>
      </c>
      <c r="D226" s="143">
        <v>0</v>
      </c>
      <c r="E226" s="143">
        <v>0</v>
      </c>
      <c r="F226" s="146">
        <v>0</v>
      </c>
      <c r="G226" s="146">
        <v>0</v>
      </c>
      <c r="H226" s="146">
        <v>0</v>
      </c>
      <c r="I226" s="142">
        <f>SUM(B226:H226)</f>
        <v>0</v>
      </c>
      <c r="J226" s="143"/>
      <c r="K226" s="145" t="s">
        <v>351</v>
      </c>
      <c r="L226" s="143"/>
      <c r="M226" s="143"/>
      <c r="N226" s="143"/>
      <c r="O226" s="143"/>
      <c r="P226" s="143"/>
      <c r="Q226" s="143"/>
      <c r="R226" s="143"/>
      <c r="T226" s="6"/>
    </row>
    <row r="227" spans="1:22" ht="12.75" customHeight="1">
      <c r="A227" s="35" t="s">
        <v>151</v>
      </c>
      <c r="B227" s="147" t="s">
        <v>52</v>
      </c>
      <c r="C227" s="147" t="s">
        <v>53</v>
      </c>
      <c r="D227" s="147" t="s">
        <v>54</v>
      </c>
      <c r="E227" s="147" t="s">
        <v>55</v>
      </c>
      <c r="F227" s="147" t="s">
        <v>56</v>
      </c>
      <c r="G227" s="147" t="s">
        <v>57</v>
      </c>
      <c r="H227" s="147" t="s">
        <v>58</v>
      </c>
      <c r="I227" s="147" t="s">
        <v>59</v>
      </c>
      <c r="J227" s="147" t="s">
        <v>60</v>
      </c>
      <c r="K227" s="147" t="s">
        <v>61</v>
      </c>
      <c r="L227" s="147" t="s">
        <v>62</v>
      </c>
      <c r="M227" s="147" t="s">
        <v>63</v>
      </c>
      <c r="N227" s="147" t="s">
        <v>64</v>
      </c>
      <c r="O227" s="147" t="s">
        <v>65</v>
      </c>
      <c r="P227" s="147" t="s">
        <v>66</v>
      </c>
      <c r="Q227" s="147" t="s">
        <v>67</v>
      </c>
      <c r="R227" s="147" t="s">
        <v>68</v>
      </c>
      <c r="T227" s="6"/>
    </row>
    <row r="228" spans="1:22" ht="12.75" customHeight="1">
      <c r="A228" s="143" t="s">
        <v>69</v>
      </c>
      <c r="B228" s="148">
        <v>1</v>
      </c>
      <c r="C228" s="148">
        <v>4</v>
      </c>
      <c r="D228" s="148">
        <v>4</v>
      </c>
      <c r="E228" s="148">
        <v>0</v>
      </c>
      <c r="F228" s="148">
        <v>0</v>
      </c>
      <c r="G228" s="148">
        <v>0</v>
      </c>
      <c r="H228" s="148">
        <v>0</v>
      </c>
      <c r="I228" s="148">
        <v>0</v>
      </c>
      <c r="J228" s="148">
        <v>0</v>
      </c>
      <c r="K228" s="148">
        <v>0</v>
      </c>
      <c r="L228" s="148">
        <v>1</v>
      </c>
      <c r="M228" s="148">
        <v>0</v>
      </c>
      <c r="N228" s="148">
        <v>0</v>
      </c>
      <c r="O228" s="149">
        <f t="shared" ref="O228:O241" si="65">SUM(F228/D228)</f>
        <v>0</v>
      </c>
      <c r="P228" s="149">
        <f t="shared" ref="P228:P241" si="66">SUM(F228,K228)/C228</f>
        <v>0</v>
      </c>
      <c r="Q228" s="149">
        <f t="shared" ref="Q228:Q241" si="67">SUM(N228/D228)</f>
        <v>0</v>
      </c>
      <c r="R228" s="149">
        <f t="shared" ref="R228:R241" si="68">SUM(P228:Q228)</f>
        <v>0</v>
      </c>
      <c r="T228" s="6"/>
    </row>
    <row r="229" spans="1:22" ht="12.75" customHeight="1">
      <c r="A229" s="145" t="s">
        <v>70</v>
      </c>
      <c r="B229" s="148">
        <v>1</v>
      </c>
      <c r="C229" s="148">
        <v>3</v>
      </c>
      <c r="D229" s="148">
        <v>2</v>
      </c>
      <c r="E229" s="148">
        <v>1</v>
      </c>
      <c r="F229" s="148">
        <v>0</v>
      </c>
      <c r="G229" s="148">
        <v>0</v>
      </c>
      <c r="H229" s="148">
        <v>0</v>
      </c>
      <c r="I229" s="148">
        <v>0</v>
      </c>
      <c r="J229" s="148">
        <v>0</v>
      </c>
      <c r="K229" s="148">
        <v>1</v>
      </c>
      <c r="L229" s="148">
        <v>1</v>
      </c>
      <c r="M229" s="148">
        <v>0</v>
      </c>
      <c r="N229" s="148">
        <v>0</v>
      </c>
      <c r="O229" s="149">
        <f t="shared" si="65"/>
        <v>0</v>
      </c>
      <c r="P229" s="149">
        <f t="shared" si="66"/>
        <v>0.33333333333333331</v>
      </c>
      <c r="Q229" s="149">
        <f t="shared" si="67"/>
        <v>0</v>
      </c>
      <c r="R229" s="149">
        <f t="shared" si="68"/>
        <v>0.33333333333333331</v>
      </c>
      <c r="T229" s="6"/>
    </row>
    <row r="230" spans="1:22" ht="12.75" customHeight="1">
      <c r="A230" s="143" t="s">
        <v>71</v>
      </c>
      <c r="B230" s="148">
        <v>1</v>
      </c>
      <c r="C230" s="148">
        <v>3</v>
      </c>
      <c r="D230" s="148">
        <v>3</v>
      </c>
      <c r="E230" s="148">
        <v>2</v>
      </c>
      <c r="F230" s="148">
        <v>2</v>
      </c>
      <c r="G230" s="148">
        <v>0</v>
      </c>
      <c r="H230" s="148">
        <v>0</v>
      </c>
      <c r="I230" s="148">
        <v>0</v>
      </c>
      <c r="J230" s="148">
        <v>2</v>
      </c>
      <c r="K230" s="148">
        <v>0</v>
      </c>
      <c r="L230" s="148">
        <v>0</v>
      </c>
      <c r="M230" s="148">
        <v>1</v>
      </c>
      <c r="N230" s="148">
        <v>2</v>
      </c>
      <c r="O230" s="149">
        <f t="shared" si="65"/>
        <v>0.66666666666666663</v>
      </c>
      <c r="P230" s="149">
        <f t="shared" si="66"/>
        <v>0.66666666666666663</v>
      </c>
      <c r="Q230" s="149">
        <f t="shared" si="67"/>
        <v>0.66666666666666663</v>
      </c>
      <c r="R230" s="149">
        <f t="shared" si="68"/>
        <v>1.3333333333333333</v>
      </c>
      <c r="T230" s="6"/>
    </row>
    <row r="231" spans="1:22" ht="12.75" customHeight="1">
      <c r="A231" s="143" t="s">
        <v>72</v>
      </c>
      <c r="B231" s="148">
        <v>1</v>
      </c>
      <c r="C231" s="148">
        <v>4</v>
      </c>
      <c r="D231" s="148">
        <v>3</v>
      </c>
      <c r="E231" s="148">
        <v>2</v>
      </c>
      <c r="F231" s="148">
        <v>2</v>
      </c>
      <c r="G231" s="148">
        <v>0</v>
      </c>
      <c r="H231" s="148">
        <v>0</v>
      </c>
      <c r="I231" s="148">
        <v>0</v>
      </c>
      <c r="J231" s="148">
        <v>0</v>
      </c>
      <c r="K231" s="148">
        <v>1</v>
      </c>
      <c r="L231" s="148">
        <v>0</v>
      </c>
      <c r="M231" s="148">
        <v>1</v>
      </c>
      <c r="N231" s="148">
        <v>2</v>
      </c>
      <c r="O231" s="149">
        <f t="shared" si="65"/>
        <v>0.66666666666666663</v>
      </c>
      <c r="P231" s="149">
        <f t="shared" si="66"/>
        <v>0.75</v>
      </c>
      <c r="Q231" s="149">
        <f t="shared" si="67"/>
        <v>0.66666666666666663</v>
      </c>
      <c r="R231" s="149">
        <f t="shared" si="68"/>
        <v>1.4166666666666665</v>
      </c>
      <c r="T231" s="6"/>
    </row>
    <row r="232" spans="1:22" ht="12.75" customHeight="1">
      <c r="A232" s="143" t="s">
        <v>73</v>
      </c>
      <c r="B232" s="148" t="s">
        <v>48</v>
      </c>
      <c r="C232" s="148" t="s">
        <v>48</v>
      </c>
      <c r="D232" s="148" t="s">
        <v>48</v>
      </c>
      <c r="E232" s="148" t="s">
        <v>48</v>
      </c>
      <c r="F232" s="148" t="s">
        <v>48</v>
      </c>
      <c r="G232" s="148" t="s">
        <v>48</v>
      </c>
      <c r="H232" s="148" t="s">
        <v>48</v>
      </c>
      <c r="I232" s="148" t="s">
        <v>48</v>
      </c>
      <c r="J232" s="148" t="s">
        <v>48</v>
      </c>
      <c r="K232" s="148" t="s">
        <v>48</v>
      </c>
      <c r="L232" s="148" t="s">
        <v>48</v>
      </c>
      <c r="M232" s="148" t="s">
        <v>48</v>
      </c>
      <c r="N232" s="148" t="s">
        <v>48</v>
      </c>
      <c r="O232" s="149" t="e">
        <f t="shared" si="65"/>
        <v>#VALUE!</v>
      </c>
      <c r="P232" s="149" t="e">
        <f t="shared" si="66"/>
        <v>#VALUE!</v>
      </c>
      <c r="Q232" s="149" t="e">
        <f t="shared" si="67"/>
        <v>#VALUE!</v>
      </c>
      <c r="R232" s="149" t="e">
        <f t="shared" si="68"/>
        <v>#VALUE!</v>
      </c>
      <c r="T232" s="6"/>
    </row>
    <row r="233" spans="1:22" ht="12.75" customHeight="1">
      <c r="A233" s="143" t="s">
        <v>74</v>
      </c>
      <c r="B233" s="148">
        <v>1</v>
      </c>
      <c r="C233" s="148">
        <v>3</v>
      </c>
      <c r="D233" s="148">
        <v>3</v>
      </c>
      <c r="E233" s="148">
        <v>2</v>
      </c>
      <c r="F233" s="148">
        <v>3</v>
      </c>
      <c r="G233" s="148">
        <v>1</v>
      </c>
      <c r="H233" s="148">
        <v>0</v>
      </c>
      <c r="I233" s="148">
        <v>0</v>
      </c>
      <c r="J233" s="148">
        <v>2</v>
      </c>
      <c r="K233" s="148">
        <v>0</v>
      </c>
      <c r="L233" s="148">
        <v>0</v>
      </c>
      <c r="M233" s="148">
        <v>0</v>
      </c>
      <c r="N233" s="148">
        <v>4</v>
      </c>
      <c r="O233" s="149">
        <f t="shared" si="65"/>
        <v>1</v>
      </c>
      <c r="P233" s="149">
        <f t="shared" si="66"/>
        <v>1</v>
      </c>
      <c r="Q233" s="149">
        <f t="shared" si="67"/>
        <v>1.3333333333333333</v>
      </c>
      <c r="R233" s="149">
        <f t="shared" si="68"/>
        <v>2.333333333333333</v>
      </c>
      <c r="T233" s="6"/>
    </row>
    <row r="234" spans="1:22" ht="12.75" customHeight="1">
      <c r="A234" s="143" t="s">
        <v>75</v>
      </c>
      <c r="B234" s="148">
        <v>1</v>
      </c>
      <c r="C234" s="148">
        <v>4</v>
      </c>
      <c r="D234" s="148">
        <v>4</v>
      </c>
      <c r="E234" s="148">
        <v>1</v>
      </c>
      <c r="F234" s="148">
        <v>2</v>
      </c>
      <c r="G234" s="148">
        <v>1</v>
      </c>
      <c r="H234" s="148">
        <v>0</v>
      </c>
      <c r="I234" s="148">
        <v>0</v>
      </c>
      <c r="J234" s="148">
        <v>3</v>
      </c>
      <c r="K234" s="148">
        <v>0</v>
      </c>
      <c r="L234" s="148">
        <v>1</v>
      </c>
      <c r="M234" s="148">
        <v>0</v>
      </c>
      <c r="N234" s="148">
        <v>3</v>
      </c>
      <c r="O234" s="149">
        <f t="shared" si="65"/>
        <v>0.5</v>
      </c>
      <c r="P234" s="149">
        <f t="shared" si="66"/>
        <v>0.5</v>
      </c>
      <c r="Q234" s="149">
        <f t="shared" si="67"/>
        <v>0.75</v>
      </c>
      <c r="R234" s="149">
        <f t="shared" si="68"/>
        <v>1.25</v>
      </c>
      <c r="T234" s="6"/>
    </row>
    <row r="235" spans="1:22" ht="12.75" customHeight="1">
      <c r="A235" s="143" t="s">
        <v>76</v>
      </c>
      <c r="B235" s="148">
        <v>1</v>
      </c>
      <c r="C235" s="148">
        <v>4</v>
      </c>
      <c r="D235" s="148">
        <v>2</v>
      </c>
      <c r="E235" s="148">
        <v>1</v>
      </c>
      <c r="F235" s="148">
        <v>1</v>
      </c>
      <c r="G235" s="148">
        <v>0</v>
      </c>
      <c r="H235" s="148">
        <v>0</v>
      </c>
      <c r="I235" s="148">
        <v>0</v>
      </c>
      <c r="J235" s="148">
        <v>3</v>
      </c>
      <c r="K235" s="148">
        <v>1</v>
      </c>
      <c r="L235" s="148">
        <v>0</v>
      </c>
      <c r="M235" s="148">
        <v>1</v>
      </c>
      <c r="N235" s="148">
        <v>1</v>
      </c>
      <c r="O235" s="149">
        <f t="shared" si="65"/>
        <v>0.5</v>
      </c>
      <c r="P235" s="149">
        <f t="shared" si="66"/>
        <v>0.5</v>
      </c>
      <c r="Q235" s="149">
        <f t="shared" si="67"/>
        <v>0.5</v>
      </c>
      <c r="R235" s="149">
        <f t="shared" si="68"/>
        <v>1</v>
      </c>
      <c r="T235" s="6"/>
    </row>
    <row r="236" spans="1:22" ht="12.75" customHeight="1">
      <c r="A236" s="143" t="s">
        <v>77</v>
      </c>
      <c r="B236" s="148">
        <v>1</v>
      </c>
      <c r="C236" s="148">
        <v>3</v>
      </c>
      <c r="D236" s="148">
        <v>3</v>
      </c>
      <c r="E236" s="148">
        <v>0</v>
      </c>
      <c r="F236" s="148">
        <v>0</v>
      </c>
      <c r="G236" s="148">
        <v>0</v>
      </c>
      <c r="H236" s="148">
        <v>0</v>
      </c>
      <c r="I236" s="148">
        <v>0</v>
      </c>
      <c r="J236" s="148">
        <v>0</v>
      </c>
      <c r="K236" s="148">
        <v>0</v>
      </c>
      <c r="L236" s="148">
        <v>2</v>
      </c>
      <c r="M236" s="148">
        <v>0</v>
      </c>
      <c r="N236" s="148">
        <v>0</v>
      </c>
      <c r="O236" s="149">
        <f t="shared" si="65"/>
        <v>0</v>
      </c>
      <c r="P236" s="149">
        <f t="shared" si="66"/>
        <v>0</v>
      </c>
      <c r="Q236" s="149">
        <f t="shared" si="67"/>
        <v>0</v>
      </c>
      <c r="R236" s="149">
        <f t="shared" si="68"/>
        <v>0</v>
      </c>
      <c r="T236" s="6"/>
      <c r="U236" s="36"/>
    </row>
    <row r="237" spans="1:22" ht="12.75" customHeight="1">
      <c r="A237" s="143" t="s">
        <v>78</v>
      </c>
      <c r="B237" s="148" t="s">
        <v>48</v>
      </c>
      <c r="C237" s="148" t="s">
        <v>48</v>
      </c>
      <c r="D237" s="148" t="s">
        <v>48</v>
      </c>
      <c r="E237" s="148" t="s">
        <v>48</v>
      </c>
      <c r="F237" s="148" t="s">
        <v>48</v>
      </c>
      <c r="G237" s="148" t="s">
        <v>48</v>
      </c>
      <c r="H237" s="148" t="s">
        <v>48</v>
      </c>
      <c r="I237" s="148" t="s">
        <v>48</v>
      </c>
      <c r="J237" s="148" t="s">
        <v>48</v>
      </c>
      <c r="K237" s="148" t="s">
        <v>48</v>
      </c>
      <c r="L237" s="148" t="s">
        <v>48</v>
      </c>
      <c r="M237" s="148" t="s">
        <v>48</v>
      </c>
      <c r="N237" s="148" t="s">
        <v>48</v>
      </c>
      <c r="O237" s="149" t="e">
        <f t="shared" si="65"/>
        <v>#VALUE!</v>
      </c>
      <c r="P237" s="149" t="e">
        <f t="shared" si="66"/>
        <v>#VALUE!</v>
      </c>
      <c r="Q237" s="149" t="e">
        <f t="shared" si="67"/>
        <v>#VALUE!</v>
      </c>
      <c r="R237" s="149" t="e">
        <f t="shared" si="68"/>
        <v>#VALUE!</v>
      </c>
      <c r="T237" s="6"/>
      <c r="U237" s="12"/>
    </row>
    <row r="238" spans="1:22" ht="12.75" customHeight="1">
      <c r="A238" s="143" t="s">
        <v>79</v>
      </c>
      <c r="B238" s="148">
        <v>1</v>
      </c>
      <c r="C238" s="148">
        <v>4</v>
      </c>
      <c r="D238" s="148">
        <v>4</v>
      </c>
      <c r="E238" s="148">
        <v>3</v>
      </c>
      <c r="F238" s="148">
        <v>4</v>
      </c>
      <c r="G238" s="148">
        <v>1</v>
      </c>
      <c r="H238" s="148">
        <v>0</v>
      </c>
      <c r="I238" s="148">
        <v>0</v>
      </c>
      <c r="J238" s="148">
        <v>3</v>
      </c>
      <c r="K238" s="148">
        <v>0</v>
      </c>
      <c r="L238" s="148">
        <v>0</v>
      </c>
      <c r="M238" s="148">
        <v>1</v>
      </c>
      <c r="N238" s="148">
        <v>5</v>
      </c>
      <c r="O238" s="149">
        <f t="shared" si="65"/>
        <v>1</v>
      </c>
      <c r="P238" s="149">
        <f t="shared" si="66"/>
        <v>1</v>
      </c>
      <c r="Q238" s="149">
        <f t="shared" si="67"/>
        <v>1.25</v>
      </c>
      <c r="R238" s="149">
        <f t="shared" si="68"/>
        <v>2.25</v>
      </c>
    </row>
    <row r="239" spans="1:22" ht="12.75" customHeight="1">
      <c r="A239" s="143" t="s">
        <v>80</v>
      </c>
      <c r="B239" s="148">
        <v>1</v>
      </c>
      <c r="C239" s="148">
        <v>3</v>
      </c>
      <c r="D239" s="148">
        <v>2</v>
      </c>
      <c r="E239" s="148">
        <v>1</v>
      </c>
      <c r="F239" s="148">
        <v>0</v>
      </c>
      <c r="G239" s="148">
        <v>0</v>
      </c>
      <c r="H239" s="148">
        <v>0</v>
      </c>
      <c r="I239" s="148">
        <v>0</v>
      </c>
      <c r="J239" s="148">
        <v>0</v>
      </c>
      <c r="K239" s="148">
        <v>1</v>
      </c>
      <c r="L239" s="148">
        <v>1</v>
      </c>
      <c r="M239" s="148">
        <v>1</v>
      </c>
      <c r="N239" s="148">
        <v>0</v>
      </c>
      <c r="O239" s="149">
        <f t="shared" si="65"/>
        <v>0</v>
      </c>
      <c r="P239" s="149">
        <f t="shared" si="66"/>
        <v>0.33333333333333331</v>
      </c>
      <c r="Q239" s="149">
        <f t="shared" si="67"/>
        <v>0</v>
      </c>
      <c r="R239" s="149">
        <f t="shared" si="68"/>
        <v>0.33333333333333331</v>
      </c>
      <c r="T239" s="6"/>
    </row>
    <row r="240" spans="1:22" ht="12.75" customHeight="1">
      <c r="A240" s="143" t="s">
        <v>81</v>
      </c>
      <c r="B240" s="148">
        <v>1</v>
      </c>
      <c r="C240" s="148">
        <v>4</v>
      </c>
      <c r="D240" s="148">
        <v>4</v>
      </c>
      <c r="E240" s="148">
        <v>2</v>
      </c>
      <c r="F240" s="148">
        <v>2</v>
      </c>
      <c r="G240" s="148">
        <v>0</v>
      </c>
      <c r="H240" s="148">
        <v>0</v>
      </c>
      <c r="I240" s="148">
        <v>0</v>
      </c>
      <c r="J240" s="148">
        <v>0</v>
      </c>
      <c r="K240" s="148">
        <v>0</v>
      </c>
      <c r="L240" s="148">
        <v>0</v>
      </c>
      <c r="M240" s="148">
        <v>0</v>
      </c>
      <c r="N240" s="148">
        <v>2</v>
      </c>
      <c r="O240" s="149">
        <f t="shared" si="65"/>
        <v>0.5</v>
      </c>
      <c r="P240" s="149">
        <f t="shared" si="66"/>
        <v>0.5</v>
      </c>
      <c r="Q240" s="149">
        <f t="shared" si="67"/>
        <v>0.5</v>
      </c>
      <c r="R240" s="149">
        <f t="shared" si="68"/>
        <v>1</v>
      </c>
      <c r="T240" s="6"/>
      <c r="V240" s="6"/>
    </row>
    <row r="241" spans="1:22" ht="12.75" customHeight="1">
      <c r="A241" s="143" t="s">
        <v>82</v>
      </c>
      <c r="B241" s="148">
        <v>1</v>
      </c>
      <c r="C241" s="148">
        <v>3</v>
      </c>
      <c r="D241" s="148">
        <v>3</v>
      </c>
      <c r="E241" s="148">
        <v>1</v>
      </c>
      <c r="F241" s="148">
        <v>1</v>
      </c>
      <c r="G241" s="148">
        <v>0</v>
      </c>
      <c r="H241" s="148">
        <v>0</v>
      </c>
      <c r="I241" s="148">
        <v>0</v>
      </c>
      <c r="J241" s="148">
        <v>0</v>
      </c>
      <c r="K241" s="148">
        <v>0</v>
      </c>
      <c r="L241" s="148">
        <v>0</v>
      </c>
      <c r="M241" s="148">
        <v>0</v>
      </c>
      <c r="N241" s="148">
        <v>1</v>
      </c>
      <c r="O241" s="149">
        <f t="shared" si="65"/>
        <v>0.33333333333333331</v>
      </c>
      <c r="P241" s="149">
        <f t="shared" si="66"/>
        <v>0.33333333333333331</v>
      </c>
      <c r="Q241" s="149">
        <f t="shared" si="67"/>
        <v>0.33333333333333331</v>
      </c>
      <c r="R241" s="149">
        <f t="shared" si="68"/>
        <v>0.66666666666666663</v>
      </c>
      <c r="T241" s="6"/>
      <c r="V241" s="6"/>
    </row>
    <row r="242" spans="1:22" ht="12.75" customHeight="1">
      <c r="A242" s="144" t="s">
        <v>83</v>
      </c>
      <c r="B242" s="144"/>
      <c r="C242" s="147">
        <f>SUM(C228:C241)</f>
        <v>42</v>
      </c>
      <c r="D242" s="147">
        <f t="shared" ref="D242:N242" si="69">SUM(D228:D241)</f>
        <v>37</v>
      </c>
      <c r="E242" s="147">
        <f t="shared" si="69"/>
        <v>16</v>
      </c>
      <c r="F242" s="147">
        <f t="shared" si="69"/>
        <v>17</v>
      </c>
      <c r="G242" s="147">
        <f t="shared" si="69"/>
        <v>3</v>
      </c>
      <c r="H242" s="147">
        <f t="shared" si="69"/>
        <v>0</v>
      </c>
      <c r="I242" s="147">
        <f t="shared" si="69"/>
        <v>0</v>
      </c>
      <c r="J242" s="147">
        <f t="shared" si="69"/>
        <v>13</v>
      </c>
      <c r="K242" s="147">
        <f t="shared" si="69"/>
        <v>4</v>
      </c>
      <c r="L242" s="147">
        <f t="shared" si="69"/>
        <v>6</v>
      </c>
      <c r="M242" s="147">
        <f t="shared" si="69"/>
        <v>5</v>
      </c>
      <c r="N242" s="147">
        <f t="shared" si="69"/>
        <v>20</v>
      </c>
      <c r="O242" s="149">
        <f>SUM(F242/D242)</f>
        <v>0.45945945945945948</v>
      </c>
      <c r="P242" s="149">
        <f>SUM(F242,K242)/C242</f>
        <v>0.5</v>
      </c>
      <c r="Q242" s="149">
        <f>SUM(N242/D242)</f>
        <v>0.54054054054054057</v>
      </c>
      <c r="R242" s="149">
        <f>SUM(P242:Q242)</f>
        <v>1.0405405405405406</v>
      </c>
      <c r="T242" s="6"/>
      <c r="V242" s="6"/>
    </row>
    <row r="243" spans="1:22" ht="12.75" customHeight="1" thickBot="1">
      <c r="A243" s="143"/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50"/>
      <c r="P243" s="150"/>
      <c r="Q243" s="150"/>
      <c r="R243" s="150"/>
      <c r="T243" s="6"/>
      <c r="V243" s="6"/>
    </row>
    <row r="244" spans="1:22" ht="12.75" customHeight="1">
      <c r="A244" s="35" t="s">
        <v>152</v>
      </c>
      <c r="B244" s="147" t="s">
        <v>52</v>
      </c>
      <c r="C244" s="147" t="s">
        <v>84</v>
      </c>
      <c r="D244" s="147" t="s">
        <v>85</v>
      </c>
      <c r="E244" s="147" t="s">
        <v>86</v>
      </c>
      <c r="F244" s="147" t="s">
        <v>87</v>
      </c>
      <c r="G244" s="147" t="s">
        <v>88</v>
      </c>
      <c r="H244" s="147" t="s">
        <v>89</v>
      </c>
      <c r="I244" s="147" t="s">
        <v>56</v>
      </c>
      <c r="J244" s="147" t="s">
        <v>55</v>
      </c>
      <c r="K244" s="147" t="s">
        <v>90</v>
      </c>
      <c r="L244" s="147" t="s">
        <v>91</v>
      </c>
      <c r="M244" s="147" t="s">
        <v>61</v>
      </c>
      <c r="N244" s="147" t="s">
        <v>62</v>
      </c>
      <c r="O244" s="147" t="s">
        <v>92</v>
      </c>
      <c r="P244" s="147" t="s">
        <v>93</v>
      </c>
      <c r="Q244" s="147" t="s">
        <v>94</v>
      </c>
      <c r="R244" s="147" t="s">
        <v>95</v>
      </c>
      <c r="T244" s="6"/>
      <c r="V244" s="6"/>
    </row>
    <row r="245" spans="1:22" ht="12.75" customHeight="1">
      <c r="A245" s="143" t="s">
        <v>69</v>
      </c>
      <c r="B245" s="151" t="s">
        <v>48</v>
      </c>
      <c r="C245" s="151" t="s">
        <v>48</v>
      </c>
      <c r="D245" s="151" t="s">
        <v>48</v>
      </c>
      <c r="E245" s="151" t="s">
        <v>48</v>
      </c>
      <c r="F245" s="151" t="s">
        <v>48</v>
      </c>
      <c r="G245" s="152" t="s">
        <v>48</v>
      </c>
      <c r="H245" s="151" t="s">
        <v>48</v>
      </c>
      <c r="I245" s="151" t="s">
        <v>48</v>
      </c>
      <c r="J245" s="151" t="s">
        <v>48</v>
      </c>
      <c r="K245" s="151" t="s">
        <v>48</v>
      </c>
      <c r="L245" s="151" t="s">
        <v>48</v>
      </c>
      <c r="M245" s="151" t="s">
        <v>48</v>
      </c>
      <c r="N245" s="151" t="s">
        <v>48</v>
      </c>
      <c r="O245" s="153" t="e">
        <f>SUM(K245/G245)*7</f>
        <v>#VALUE!</v>
      </c>
      <c r="P245" s="153" t="e">
        <f>SUM(I245,M245)/G245</f>
        <v>#VALUE!</v>
      </c>
      <c r="Q245" s="149" t="e">
        <f>SUM(I245/H245)</f>
        <v>#VALUE!</v>
      </c>
      <c r="R245" s="149" t="e">
        <f>SUM(N245/M245)</f>
        <v>#VALUE!</v>
      </c>
      <c r="T245" s="6"/>
      <c r="V245" s="6"/>
    </row>
    <row r="246" spans="1:22" ht="12.75" customHeight="1">
      <c r="A246" s="143" t="s">
        <v>71</v>
      </c>
      <c r="B246" s="151" t="s">
        <v>48</v>
      </c>
      <c r="C246" s="151" t="s">
        <v>48</v>
      </c>
      <c r="D246" s="151" t="s">
        <v>48</v>
      </c>
      <c r="E246" s="151" t="s">
        <v>48</v>
      </c>
      <c r="F246" s="151" t="s">
        <v>48</v>
      </c>
      <c r="G246" s="152" t="s">
        <v>48</v>
      </c>
      <c r="H246" s="151" t="s">
        <v>48</v>
      </c>
      <c r="I246" s="151" t="s">
        <v>48</v>
      </c>
      <c r="J246" s="151" t="s">
        <v>48</v>
      </c>
      <c r="K246" s="151" t="s">
        <v>48</v>
      </c>
      <c r="L246" s="151" t="s">
        <v>48</v>
      </c>
      <c r="M246" s="151" t="s">
        <v>48</v>
      </c>
      <c r="N246" s="151" t="s">
        <v>48</v>
      </c>
      <c r="O246" s="153" t="e">
        <f t="shared" ref="O246:O253" si="70">SUM(K246/G246)*7</f>
        <v>#VALUE!</v>
      </c>
      <c r="P246" s="153" t="e">
        <f t="shared" ref="P246:P256" si="71">SUM(I246,M246)/G246</f>
        <v>#VALUE!</v>
      </c>
      <c r="Q246" s="149" t="e">
        <f t="shared" ref="Q246:Q256" si="72">SUM(I246/H246)</f>
        <v>#VALUE!</v>
      </c>
      <c r="R246" s="149" t="e">
        <f t="shared" ref="R246:R256" si="73">SUM(N246/M246)</f>
        <v>#VALUE!</v>
      </c>
      <c r="T246" s="6"/>
      <c r="V246" s="6"/>
    </row>
    <row r="247" spans="1:22" ht="12.75" customHeight="1">
      <c r="A247" s="145" t="s">
        <v>72</v>
      </c>
      <c r="B247" s="151" t="s">
        <v>48</v>
      </c>
      <c r="C247" s="151" t="s">
        <v>48</v>
      </c>
      <c r="D247" s="151" t="s">
        <v>48</v>
      </c>
      <c r="E247" s="151" t="s">
        <v>48</v>
      </c>
      <c r="F247" s="151" t="s">
        <v>48</v>
      </c>
      <c r="G247" s="152" t="s">
        <v>48</v>
      </c>
      <c r="H247" s="151" t="s">
        <v>48</v>
      </c>
      <c r="I247" s="151" t="s">
        <v>48</v>
      </c>
      <c r="J247" s="151" t="s">
        <v>48</v>
      </c>
      <c r="K247" s="151" t="s">
        <v>48</v>
      </c>
      <c r="L247" s="151" t="s">
        <v>48</v>
      </c>
      <c r="M247" s="151" t="s">
        <v>48</v>
      </c>
      <c r="N247" s="151" t="s">
        <v>48</v>
      </c>
      <c r="O247" s="153" t="e">
        <f t="shared" si="70"/>
        <v>#VALUE!</v>
      </c>
      <c r="P247" s="153" t="e">
        <f t="shared" si="71"/>
        <v>#VALUE!</v>
      </c>
      <c r="Q247" s="149" t="e">
        <f t="shared" si="72"/>
        <v>#VALUE!</v>
      </c>
      <c r="R247" s="149" t="e">
        <f t="shared" si="73"/>
        <v>#VALUE!</v>
      </c>
      <c r="T247" s="6"/>
      <c r="V247" s="6"/>
    </row>
    <row r="248" spans="1:22" ht="12.75" customHeight="1">
      <c r="A248" s="145" t="s">
        <v>74</v>
      </c>
      <c r="B248" s="151" t="s">
        <v>48</v>
      </c>
      <c r="C248" s="151" t="s">
        <v>48</v>
      </c>
      <c r="D248" s="151" t="s">
        <v>48</v>
      </c>
      <c r="E248" s="151" t="s">
        <v>48</v>
      </c>
      <c r="F248" s="151" t="s">
        <v>48</v>
      </c>
      <c r="G248" s="152" t="s">
        <v>48</v>
      </c>
      <c r="H248" s="151" t="s">
        <v>48</v>
      </c>
      <c r="I248" s="151" t="s">
        <v>48</v>
      </c>
      <c r="J248" s="151" t="s">
        <v>48</v>
      </c>
      <c r="K248" s="151" t="s">
        <v>48</v>
      </c>
      <c r="L248" s="151" t="s">
        <v>48</v>
      </c>
      <c r="M248" s="151" t="s">
        <v>48</v>
      </c>
      <c r="N248" s="151" t="s">
        <v>48</v>
      </c>
      <c r="O248" s="153" t="e">
        <f t="shared" si="70"/>
        <v>#VALUE!</v>
      </c>
      <c r="P248" s="153" t="e">
        <f t="shared" si="71"/>
        <v>#VALUE!</v>
      </c>
      <c r="Q248" s="149" t="e">
        <f t="shared" si="72"/>
        <v>#VALUE!</v>
      </c>
      <c r="R248" s="149" t="e">
        <f t="shared" si="73"/>
        <v>#VALUE!</v>
      </c>
      <c r="T248" s="6"/>
    </row>
    <row r="249" spans="1:22" ht="12.75" customHeight="1">
      <c r="A249" s="143" t="s">
        <v>75</v>
      </c>
      <c r="B249" s="151" t="s">
        <v>48</v>
      </c>
      <c r="C249" s="151" t="s">
        <v>48</v>
      </c>
      <c r="D249" s="151" t="s">
        <v>48</v>
      </c>
      <c r="E249" s="151" t="s">
        <v>48</v>
      </c>
      <c r="F249" s="151" t="s">
        <v>48</v>
      </c>
      <c r="G249" s="152" t="s">
        <v>48</v>
      </c>
      <c r="H249" s="151" t="s">
        <v>48</v>
      </c>
      <c r="I249" s="151" t="s">
        <v>48</v>
      </c>
      <c r="J249" s="151" t="s">
        <v>48</v>
      </c>
      <c r="K249" s="151" t="s">
        <v>48</v>
      </c>
      <c r="L249" s="151" t="s">
        <v>48</v>
      </c>
      <c r="M249" s="151" t="s">
        <v>48</v>
      </c>
      <c r="N249" s="151" t="s">
        <v>48</v>
      </c>
      <c r="O249" s="153" t="e">
        <f t="shared" si="70"/>
        <v>#VALUE!</v>
      </c>
      <c r="P249" s="153" t="e">
        <f t="shared" si="71"/>
        <v>#VALUE!</v>
      </c>
      <c r="Q249" s="149" t="e">
        <f t="shared" si="72"/>
        <v>#VALUE!</v>
      </c>
      <c r="R249" s="149" t="e">
        <f t="shared" si="73"/>
        <v>#VALUE!</v>
      </c>
      <c r="T249" s="6"/>
    </row>
    <row r="250" spans="1:22" ht="12.75" customHeight="1">
      <c r="A250" s="145" t="s">
        <v>76</v>
      </c>
      <c r="B250" s="151" t="s">
        <v>48</v>
      </c>
      <c r="C250" s="151" t="s">
        <v>48</v>
      </c>
      <c r="D250" s="151" t="s">
        <v>48</v>
      </c>
      <c r="E250" s="151" t="s">
        <v>48</v>
      </c>
      <c r="F250" s="151" t="s">
        <v>48</v>
      </c>
      <c r="G250" s="152" t="s">
        <v>48</v>
      </c>
      <c r="H250" s="151" t="s">
        <v>48</v>
      </c>
      <c r="I250" s="151" t="s">
        <v>48</v>
      </c>
      <c r="J250" s="151" t="s">
        <v>48</v>
      </c>
      <c r="K250" s="151" t="s">
        <v>48</v>
      </c>
      <c r="L250" s="151" t="s">
        <v>48</v>
      </c>
      <c r="M250" s="151" t="s">
        <v>48</v>
      </c>
      <c r="N250" s="151" t="s">
        <v>48</v>
      </c>
      <c r="O250" s="153" t="e">
        <f t="shared" si="70"/>
        <v>#VALUE!</v>
      </c>
      <c r="P250" s="153" t="e">
        <f t="shared" si="71"/>
        <v>#VALUE!</v>
      </c>
      <c r="Q250" s="149" t="e">
        <f t="shared" si="72"/>
        <v>#VALUE!</v>
      </c>
      <c r="R250" s="149" t="e">
        <f t="shared" si="73"/>
        <v>#VALUE!</v>
      </c>
      <c r="T250" s="6"/>
    </row>
    <row r="251" spans="1:22" ht="12.75" customHeight="1">
      <c r="A251" s="145" t="s">
        <v>78</v>
      </c>
      <c r="B251" s="151" t="s">
        <v>48</v>
      </c>
      <c r="C251" s="151" t="s">
        <v>48</v>
      </c>
      <c r="D251" s="151" t="s">
        <v>48</v>
      </c>
      <c r="E251" s="151" t="s">
        <v>48</v>
      </c>
      <c r="F251" s="151" t="s">
        <v>48</v>
      </c>
      <c r="G251" s="152" t="s">
        <v>48</v>
      </c>
      <c r="H251" s="151" t="s">
        <v>48</v>
      </c>
      <c r="I251" s="151" t="s">
        <v>48</v>
      </c>
      <c r="J251" s="151" t="s">
        <v>48</v>
      </c>
      <c r="K251" s="151" t="s">
        <v>48</v>
      </c>
      <c r="L251" s="151" t="s">
        <v>48</v>
      </c>
      <c r="M251" s="151" t="s">
        <v>48</v>
      </c>
      <c r="N251" s="151" t="s">
        <v>48</v>
      </c>
      <c r="O251" s="153" t="e">
        <f t="shared" si="70"/>
        <v>#VALUE!</v>
      </c>
      <c r="P251" s="153" t="e">
        <f t="shared" si="71"/>
        <v>#VALUE!</v>
      </c>
      <c r="Q251" s="149" t="e">
        <f t="shared" si="72"/>
        <v>#VALUE!</v>
      </c>
      <c r="R251" s="149" t="e">
        <f t="shared" si="73"/>
        <v>#VALUE!</v>
      </c>
      <c r="T251" s="6"/>
    </row>
    <row r="252" spans="1:22" ht="12.75" customHeight="1">
      <c r="A252" s="145" t="s">
        <v>79</v>
      </c>
      <c r="B252" s="151">
        <v>1</v>
      </c>
      <c r="C252" s="151">
        <v>0</v>
      </c>
      <c r="D252" s="151">
        <v>0</v>
      </c>
      <c r="E252" s="151">
        <v>0</v>
      </c>
      <c r="F252" s="151">
        <v>0</v>
      </c>
      <c r="G252" s="152">
        <v>2</v>
      </c>
      <c r="H252" s="151">
        <v>8</v>
      </c>
      <c r="I252" s="151">
        <v>1</v>
      </c>
      <c r="J252" s="151">
        <v>0</v>
      </c>
      <c r="K252" s="151">
        <v>0</v>
      </c>
      <c r="L252" s="151">
        <v>0</v>
      </c>
      <c r="M252" s="151">
        <v>0</v>
      </c>
      <c r="N252" s="151">
        <v>1</v>
      </c>
      <c r="O252" s="153">
        <f t="shared" si="70"/>
        <v>0</v>
      </c>
      <c r="P252" s="153">
        <f t="shared" si="71"/>
        <v>0.5</v>
      </c>
      <c r="Q252" s="149">
        <f t="shared" si="72"/>
        <v>0.125</v>
      </c>
      <c r="R252" s="149" t="e">
        <f t="shared" si="73"/>
        <v>#DIV/0!</v>
      </c>
      <c r="T252" s="6"/>
    </row>
    <row r="253" spans="1:22" ht="12.75" customHeight="1">
      <c r="A253" s="143" t="s">
        <v>80</v>
      </c>
      <c r="B253" s="151">
        <v>1</v>
      </c>
      <c r="C253" s="151">
        <v>1</v>
      </c>
      <c r="D253" s="151">
        <v>1</v>
      </c>
      <c r="E253" s="151">
        <v>0</v>
      </c>
      <c r="F253" s="151">
        <v>0</v>
      </c>
      <c r="G253" s="152">
        <v>5</v>
      </c>
      <c r="H253" s="151">
        <v>19</v>
      </c>
      <c r="I253" s="151">
        <v>2</v>
      </c>
      <c r="J253" s="151">
        <v>0</v>
      </c>
      <c r="K253" s="151">
        <v>0</v>
      </c>
      <c r="L253" s="151">
        <v>0</v>
      </c>
      <c r="M253" s="151">
        <v>2</v>
      </c>
      <c r="N253" s="151">
        <v>3</v>
      </c>
      <c r="O253" s="153">
        <f t="shared" si="70"/>
        <v>0</v>
      </c>
      <c r="P253" s="153">
        <f t="shared" si="71"/>
        <v>0.8</v>
      </c>
      <c r="Q253" s="149">
        <f t="shared" si="72"/>
        <v>0.10526315789473684</v>
      </c>
      <c r="R253" s="149">
        <f t="shared" si="73"/>
        <v>1.5</v>
      </c>
      <c r="T253" s="6"/>
      <c r="U253" s="36"/>
    </row>
    <row r="254" spans="1:22" ht="12.75" customHeight="1">
      <c r="A254" s="143" t="s">
        <v>81</v>
      </c>
      <c r="B254" s="151" t="s">
        <v>48</v>
      </c>
      <c r="C254" s="151" t="s">
        <v>48</v>
      </c>
      <c r="D254" s="151" t="s">
        <v>48</v>
      </c>
      <c r="E254" s="151" t="s">
        <v>48</v>
      </c>
      <c r="F254" s="151" t="s">
        <v>48</v>
      </c>
      <c r="G254" s="152" t="s">
        <v>48</v>
      </c>
      <c r="H254" s="151" t="s">
        <v>48</v>
      </c>
      <c r="I254" s="151" t="s">
        <v>48</v>
      </c>
      <c r="J254" s="151" t="s">
        <v>48</v>
      </c>
      <c r="K254" s="151" t="s">
        <v>48</v>
      </c>
      <c r="L254" s="151" t="s">
        <v>48</v>
      </c>
      <c r="M254" s="151" t="s">
        <v>48</v>
      </c>
      <c r="N254" s="151" t="s">
        <v>48</v>
      </c>
      <c r="O254" s="153" t="e">
        <f>SUM(K254/G254)*7</f>
        <v>#VALUE!</v>
      </c>
      <c r="P254" s="153" t="e">
        <f>SUM(I254,M254)/G254</f>
        <v>#VALUE!</v>
      </c>
      <c r="Q254" s="149" t="e">
        <f>SUM(I254/H254)</f>
        <v>#VALUE!</v>
      </c>
      <c r="R254" s="149" t="e">
        <f>SUM(N254/M254)</f>
        <v>#VALUE!</v>
      </c>
      <c r="T254" s="6"/>
    </row>
    <row r="255" spans="1:22" ht="12.75" customHeight="1">
      <c r="A255" s="145" t="s">
        <v>82</v>
      </c>
      <c r="B255" s="151" t="s">
        <v>48</v>
      </c>
      <c r="C255" s="151" t="s">
        <v>48</v>
      </c>
      <c r="D255" s="151" t="s">
        <v>48</v>
      </c>
      <c r="E255" s="151" t="s">
        <v>48</v>
      </c>
      <c r="F255" s="151" t="s">
        <v>48</v>
      </c>
      <c r="G255" s="152" t="s">
        <v>48</v>
      </c>
      <c r="H255" s="151" t="s">
        <v>48</v>
      </c>
      <c r="I255" s="151" t="s">
        <v>48</v>
      </c>
      <c r="J255" s="151" t="s">
        <v>48</v>
      </c>
      <c r="K255" s="151" t="s">
        <v>48</v>
      </c>
      <c r="L255" s="151" t="s">
        <v>48</v>
      </c>
      <c r="M255" s="151" t="s">
        <v>48</v>
      </c>
      <c r="N255" s="151" t="s">
        <v>48</v>
      </c>
      <c r="O255" s="153" t="e">
        <f>SUM(K255/G255)*7</f>
        <v>#VALUE!</v>
      </c>
      <c r="P255" s="153" t="e">
        <f>SUM(I255,M255)/G255</f>
        <v>#VALUE!</v>
      </c>
      <c r="Q255" s="149" t="e">
        <f>SUM(I255/H255)</f>
        <v>#VALUE!</v>
      </c>
      <c r="R255" s="149" t="e">
        <f>SUM(N255/M255)</f>
        <v>#VALUE!</v>
      </c>
      <c r="T255" s="6"/>
      <c r="U255" s="12"/>
      <c r="V255" s="6"/>
    </row>
    <row r="256" spans="1:22" ht="12.75" customHeight="1">
      <c r="A256" s="144" t="s">
        <v>83</v>
      </c>
      <c r="B256" s="147">
        <v>1</v>
      </c>
      <c r="C256" s="154">
        <f t="shared" ref="C256:N256" si="74">SUM(C245:C254)</f>
        <v>1</v>
      </c>
      <c r="D256" s="154">
        <f t="shared" si="74"/>
        <v>1</v>
      </c>
      <c r="E256" s="154">
        <f t="shared" si="74"/>
        <v>0</v>
      </c>
      <c r="F256" s="154">
        <f t="shared" si="74"/>
        <v>0</v>
      </c>
      <c r="G256" s="154">
        <f t="shared" si="74"/>
        <v>7</v>
      </c>
      <c r="H256" s="154">
        <f t="shared" si="74"/>
        <v>27</v>
      </c>
      <c r="I256" s="154">
        <f t="shared" si="74"/>
        <v>3</v>
      </c>
      <c r="J256" s="154">
        <f t="shared" si="74"/>
        <v>0</v>
      </c>
      <c r="K256" s="154">
        <f t="shared" si="74"/>
        <v>0</v>
      </c>
      <c r="L256" s="154">
        <f t="shared" si="74"/>
        <v>0</v>
      </c>
      <c r="M256" s="154">
        <f t="shared" si="74"/>
        <v>2</v>
      </c>
      <c r="N256" s="154">
        <f t="shared" si="74"/>
        <v>4</v>
      </c>
      <c r="O256" s="153">
        <f t="shared" ref="O256" si="75">SUM(K256/G256)*7</f>
        <v>0</v>
      </c>
      <c r="P256" s="153">
        <f t="shared" si="71"/>
        <v>0.7142857142857143</v>
      </c>
      <c r="Q256" s="149">
        <f t="shared" si="72"/>
        <v>0.1111111111111111</v>
      </c>
      <c r="R256" s="149">
        <f t="shared" si="73"/>
        <v>2</v>
      </c>
    </row>
    <row r="257" spans="1:21" ht="12.75" customHeight="1">
      <c r="T257" s="6"/>
      <c r="U257" s="36"/>
    </row>
    <row r="258" spans="1:21" ht="12.75" customHeight="1">
      <c r="A258" s="2" t="s">
        <v>347</v>
      </c>
      <c r="L258" s="11"/>
      <c r="M258" s="12"/>
      <c r="N258" s="11"/>
      <c r="O258" s="5"/>
      <c r="P258" s="5"/>
      <c r="Q258" s="11"/>
      <c r="R258" s="11"/>
      <c r="T258" s="6"/>
    </row>
    <row r="259" spans="1:21" ht="12.75" customHeight="1">
      <c r="A259" s="11" t="s">
        <v>0</v>
      </c>
      <c r="B259" s="11" t="s">
        <v>1</v>
      </c>
      <c r="C259" s="11" t="s">
        <v>2</v>
      </c>
      <c r="D259" s="11" t="s">
        <v>3</v>
      </c>
      <c r="E259" s="11" t="s">
        <v>4</v>
      </c>
      <c r="F259" s="11" t="s">
        <v>5</v>
      </c>
      <c r="G259" s="11" t="s">
        <v>6</v>
      </c>
      <c r="H259" s="11" t="s">
        <v>7</v>
      </c>
      <c r="I259" s="11" t="s">
        <v>8</v>
      </c>
      <c r="K259" s="11" t="s">
        <v>9</v>
      </c>
      <c r="L259" s="11"/>
      <c r="O259" s="11"/>
      <c r="P259" s="5"/>
      <c r="Q259" s="5"/>
      <c r="R259" s="5"/>
      <c r="T259" s="6"/>
    </row>
    <row r="260" spans="1:21" ht="12.75" customHeight="1">
      <c r="A260" s="12" t="s">
        <v>33</v>
      </c>
      <c r="B260" s="5">
        <v>1</v>
      </c>
      <c r="C260" s="5">
        <v>0</v>
      </c>
      <c r="D260" s="5">
        <v>0</v>
      </c>
      <c r="E260" s="5">
        <v>1</v>
      </c>
      <c r="F260" s="110">
        <v>0</v>
      </c>
      <c r="G260" s="110">
        <v>0</v>
      </c>
      <c r="H260" s="110">
        <v>0</v>
      </c>
      <c r="I260" s="2">
        <f>SUM(B260:H260)</f>
        <v>2</v>
      </c>
      <c r="K260" s="12" t="s">
        <v>348</v>
      </c>
      <c r="L260" s="11"/>
      <c r="O260" s="11"/>
      <c r="P260" s="5"/>
      <c r="Q260" s="5"/>
      <c r="R260" s="5"/>
      <c r="T260" s="6"/>
    </row>
    <row r="261" spans="1:21" ht="12.75" customHeight="1" thickBot="1">
      <c r="A261" s="12" t="s">
        <v>12</v>
      </c>
      <c r="B261" s="5">
        <v>0</v>
      </c>
      <c r="C261" s="5">
        <v>0</v>
      </c>
      <c r="D261" s="5">
        <v>0</v>
      </c>
      <c r="E261" s="5">
        <v>3</v>
      </c>
      <c r="F261" s="110">
        <v>3</v>
      </c>
      <c r="G261" s="110">
        <v>4</v>
      </c>
      <c r="H261" s="110" t="s">
        <v>48</v>
      </c>
      <c r="I261" s="2">
        <f>SUM(B261:H261)</f>
        <v>10</v>
      </c>
      <c r="K261" s="12" t="s">
        <v>335</v>
      </c>
      <c r="O261" s="5"/>
      <c r="P261" s="5"/>
      <c r="Q261" s="5"/>
      <c r="R261" s="5"/>
      <c r="T261" s="6"/>
    </row>
    <row r="262" spans="1:21" ht="12.75" customHeight="1">
      <c r="A262" s="35" t="s">
        <v>151</v>
      </c>
      <c r="B262" s="7" t="s">
        <v>52</v>
      </c>
      <c r="C262" s="7" t="s">
        <v>53</v>
      </c>
      <c r="D262" s="7" t="s">
        <v>54</v>
      </c>
      <c r="E262" s="7" t="s">
        <v>55</v>
      </c>
      <c r="F262" s="7" t="s">
        <v>56</v>
      </c>
      <c r="G262" s="7" t="s">
        <v>57</v>
      </c>
      <c r="H262" s="7" t="s">
        <v>58</v>
      </c>
      <c r="I262" s="7" t="s">
        <v>59</v>
      </c>
      <c r="J262" s="7" t="s">
        <v>60</v>
      </c>
      <c r="K262" s="7" t="s">
        <v>61</v>
      </c>
      <c r="L262" s="7" t="s">
        <v>62</v>
      </c>
      <c r="M262" s="7" t="s">
        <v>63</v>
      </c>
      <c r="N262" s="7" t="s">
        <v>64</v>
      </c>
      <c r="O262" s="7" t="s">
        <v>65</v>
      </c>
      <c r="P262" s="7" t="s">
        <v>66</v>
      </c>
      <c r="Q262" s="7" t="s">
        <v>67</v>
      </c>
      <c r="R262" s="7" t="s">
        <v>68</v>
      </c>
      <c r="T262" s="6"/>
    </row>
    <row r="263" spans="1:21" ht="12.75" customHeight="1">
      <c r="A263" s="5" t="s">
        <v>69</v>
      </c>
      <c r="B263" s="16">
        <v>1</v>
      </c>
      <c r="C263" s="16">
        <v>3</v>
      </c>
      <c r="D263" s="16">
        <v>3</v>
      </c>
      <c r="E263" s="16">
        <v>2</v>
      </c>
      <c r="F263" s="16">
        <v>2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3</v>
      </c>
      <c r="N263" s="16">
        <v>1</v>
      </c>
      <c r="O263" s="38">
        <f t="shared" ref="O263:O276" si="76">SUM(F263/D263)</f>
        <v>0.66666666666666663</v>
      </c>
      <c r="P263" s="38">
        <f t="shared" ref="P263:P276" si="77">SUM(F263,K263)/C263</f>
        <v>0.66666666666666663</v>
      </c>
      <c r="Q263" s="38">
        <f t="shared" ref="Q263:Q276" si="78">SUM(N263/D263)</f>
        <v>0.33333333333333331</v>
      </c>
      <c r="R263" s="38">
        <f t="shared" ref="R263:R276" si="79">SUM(P263:Q263)</f>
        <v>1</v>
      </c>
      <c r="T263" s="6"/>
    </row>
    <row r="264" spans="1:21" ht="12.75" customHeight="1">
      <c r="A264" s="12" t="s">
        <v>70</v>
      </c>
      <c r="B264" s="16" t="s">
        <v>48</v>
      </c>
      <c r="C264" s="16" t="s">
        <v>48</v>
      </c>
      <c r="D264" s="16" t="s">
        <v>48</v>
      </c>
      <c r="E264" s="16" t="s">
        <v>48</v>
      </c>
      <c r="F264" s="16" t="s">
        <v>48</v>
      </c>
      <c r="G264" s="16" t="s">
        <v>48</v>
      </c>
      <c r="H264" s="16" t="s">
        <v>48</v>
      </c>
      <c r="I264" s="16" t="s">
        <v>48</v>
      </c>
      <c r="J264" s="16" t="s">
        <v>48</v>
      </c>
      <c r="K264" s="16" t="s">
        <v>48</v>
      </c>
      <c r="L264" s="16" t="s">
        <v>48</v>
      </c>
      <c r="M264" s="16" t="s">
        <v>48</v>
      </c>
      <c r="N264" s="16" t="s">
        <v>48</v>
      </c>
      <c r="O264" s="38" t="e">
        <f t="shared" si="76"/>
        <v>#VALUE!</v>
      </c>
      <c r="P264" s="38" t="e">
        <f t="shared" si="77"/>
        <v>#VALUE!</v>
      </c>
      <c r="Q264" s="38" t="e">
        <f t="shared" si="78"/>
        <v>#VALUE!</v>
      </c>
      <c r="R264" s="38" t="e">
        <f t="shared" si="79"/>
        <v>#VALUE!</v>
      </c>
      <c r="T264" s="6"/>
    </row>
    <row r="265" spans="1:21" ht="12.75" customHeight="1">
      <c r="A265" s="5" t="s">
        <v>71</v>
      </c>
      <c r="B265" s="16">
        <v>1</v>
      </c>
      <c r="C265" s="16">
        <v>3</v>
      </c>
      <c r="D265" s="16">
        <v>3</v>
      </c>
      <c r="E265" s="16">
        <v>2</v>
      </c>
      <c r="F265" s="16">
        <v>1</v>
      </c>
      <c r="G265" s="16">
        <v>0</v>
      </c>
      <c r="H265" s="16">
        <v>0</v>
      </c>
      <c r="I265" s="16">
        <v>0</v>
      </c>
      <c r="J265" s="16">
        <v>2</v>
      </c>
      <c r="K265" s="16">
        <v>0</v>
      </c>
      <c r="L265" s="16">
        <v>0</v>
      </c>
      <c r="M265" s="16">
        <v>1</v>
      </c>
      <c r="N265" s="16">
        <v>1</v>
      </c>
      <c r="O265" s="38">
        <f t="shared" si="76"/>
        <v>0.33333333333333331</v>
      </c>
      <c r="P265" s="38">
        <f t="shared" si="77"/>
        <v>0.33333333333333331</v>
      </c>
      <c r="Q265" s="38">
        <f t="shared" si="78"/>
        <v>0.33333333333333331</v>
      </c>
      <c r="R265" s="38">
        <f t="shared" si="79"/>
        <v>0.66666666666666663</v>
      </c>
      <c r="T265" s="6"/>
    </row>
    <row r="266" spans="1:21" ht="12.75" customHeight="1">
      <c r="A266" s="5" t="s">
        <v>72</v>
      </c>
      <c r="B266" s="16">
        <v>1</v>
      </c>
      <c r="C266" s="16">
        <v>3</v>
      </c>
      <c r="D266" s="16">
        <v>1</v>
      </c>
      <c r="E266" s="16">
        <v>1</v>
      </c>
      <c r="F266" s="16">
        <v>1</v>
      </c>
      <c r="G266" s="16">
        <v>0</v>
      </c>
      <c r="H266" s="16">
        <v>0</v>
      </c>
      <c r="I266" s="16">
        <v>0</v>
      </c>
      <c r="J266" s="16">
        <v>2</v>
      </c>
      <c r="K266" s="16">
        <v>2</v>
      </c>
      <c r="L266" s="16">
        <v>0</v>
      </c>
      <c r="M266" s="16">
        <v>1</v>
      </c>
      <c r="N266" s="16">
        <v>1</v>
      </c>
      <c r="O266" s="38">
        <f t="shared" si="76"/>
        <v>1</v>
      </c>
      <c r="P266" s="38">
        <f t="shared" si="77"/>
        <v>1</v>
      </c>
      <c r="Q266" s="38">
        <f t="shared" si="78"/>
        <v>1</v>
      </c>
      <c r="R266" s="38">
        <f t="shared" si="79"/>
        <v>2</v>
      </c>
      <c r="T266" s="6"/>
    </row>
    <row r="267" spans="1:21" ht="12.75" customHeight="1">
      <c r="A267" s="5" t="s">
        <v>73</v>
      </c>
      <c r="B267" s="16" t="s">
        <v>48</v>
      </c>
      <c r="C267" s="16" t="s">
        <v>48</v>
      </c>
      <c r="D267" s="16" t="s">
        <v>48</v>
      </c>
      <c r="E267" s="16" t="s">
        <v>48</v>
      </c>
      <c r="F267" s="16" t="s">
        <v>48</v>
      </c>
      <c r="G267" s="16" t="s">
        <v>48</v>
      </c>
      <c r="H267" s="16" t="s">
        <v>48</v>
      </c>
      <c r="I267" s="16" t="s">
        <v>48</v>
      </c>
      <c r="J267" s="16" t="s">
        <v>48</v>
      </c>
      <c r="K267" s="16" t="s">
        <v>48</v>
      </c>
      <c r="L267" s="16" t="s">
        <v>48</v>
      </c>
      <c r="M267" s="16" t="s">
        <v>48</v>
      </c>
      <c r="N267" s="16" t="s">
        <v>48</v>
      </c>
      <c r="O267" s="38" t="e">
        <f t="shared" si="76"/>
        <v>#VALUE!</v>
      </c>
      <c r="P267" s="38" t="e">
        <f t="shared" si="77"/>
        <v>#VALUE!</v>
      </c>
      <c r="Q267" s="38" t="e">
        <f t="shared" si="78"/>
        <v>#VALUE!</v>
      </c>
      <c r="R267" s="38" t="e">
        <f t="shared" si="79"/>
        <v>#VALUE!</v>
      </c>
      <c r="T267" s="6"/>
    </row>
    <row r="268" spans="1:21" ht="12.75" customHeight="1">
      <c r="A268" s="5" t="s">
        <v>74</v>
      </c>
      <c r="B268" s="16">
        <v>1</v>
      </c>
      <c r="C268" s="16">
        <v>3</v>
      </c>
      <c r="D268" s="16">
        <v>2</v>
      </c>
      <c r="E268" s="16">
        <v>1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1</v>
      </c>
      <c r="L268" s="16">
        <v>0</v>
      </c>
      <c r="M268" s="16">
        <v>0</v>
      </c>
      <c r="N268" s="16">
        <v>0</v>
      </c>
      <c r="O268" s="38">
        <f t="shared" si="76"/>
        <v>0</v>
      </c>
      <c r="P268" s="38">
        <f t="shared" si="77"/>
        <v>0.33333333333333331</v>
      </c>
      <c r="Q268" s="38">
        <f t="shared" si="78"/>
        <v>0</v>
      </c>
      <c r="R268" s="38">
        <f t="shared" si="79"/>
        <v>0.33333333333333331</v>
      </c>
      <c r="T268" s="6"/>
    </row>
    <row r="269" spans="1:21" ht="12.75" customHeight="1">
      <c r="A269" s="5" t="s">
        <v>75</v>
      </c>
      <c r="B269" s="16">
        <v>1</v>
      </c>
      <c r="C269" s="16">
        <v>3</v>
      </c>
      <c r="D269" s="16">
        <v>3</v>
      </c>
      <c r="E269" s="16">
        <v>1</v>
      </c>
      <c r="F269" s="16">
        <v>1</v>
      </c>
      <c r="G269" s="16">
        <v>0</v>
      </c>
      <c r="H269" s="16">
        <v>0</v>
      </c>
      <c r="I269" s="16">
        <v>0</v>
      </c>
      <c r="J269" s="16">
        <v>1</v>
      </c>
      <c r="K269" s="16">
        <v>0</v>
      </c>
      <c r="L269" s="16">
        <v>1</v>
      </c>
      <c r="M269" s="16">
        <v>1</v>
      </c>
      <c r="N269" s="16">
        <v>1</v>
      </c>
      <c r="O269" s="38">
        <f t="shared" si="76"/>
        <v>0.33333333333333331</v>
      </c>
      <c r="P269" s="38">
        <f t="shared" si="77"/>
        <v>0.33333333333333331</v>
      </c>
      <c r="Q269" s="38">
        <f t="shared" si="78"/>
        <v>0.33333333333333331</v>
      </c>
      <c r="R269" s="38">
        <f t="shared" si="79"/>
        <v>0.66666666666666663</v>
      </c>
      <c r="T269" s="6"/>
    </row>
    <row r="270" spans="1:21" ht="12.75" customHeight="1">
      <c r="A270" s="5" t="s">
        <v>76</v>
      </c>
      <c r="B270" s="16">
        <v>1</v>
      </c>
      <c r="C270" s="16">
        <v>3</v>
      </c>
      <c r="D270" s="16">
        <v>3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38">
        <f t="shared" si="76"/>
        <v>0</v>
      </c>
      <c r="P270" s="38">
        <f t="shared" si="77"/>
        <v>0</v>
      </c>
      <c r="Q270" s="38">
        <f t="shared" si="78"/>
        <v>0</v>
      </c>
      <c r="R270" s="38">
        <f t="shared" si="79"/>
        <v>0</v>
      </c>
      <c r="T270" s="6"/>
    </row>
    <row r="271" spans="1:21" ht="12.75" customHeight="1">
      <c r="A271" s="5" t="s">
        <v>77</v>
      </c>
      <c r="B271" s="16">
        <v>1</v>
      </c>
      <c r="C271" s="16">
        <v>3</v>
      </c>
      <c r="D271" s="16">
        <v>2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1</v>
      </c>
      <c r="L271" s="16">
        <v>2</v>
      </c>
      <c r="M271" s="16">
        <v>0</v>
      </c>
      <c r="N271" s="16">
        <v>0</v>
      </c>
      <c r="O271" s="38">
        <f t="shared" si="76"/>
        <v>0</v>
      </c>
      <c r="P271" s="38">
        <f t="shared" si="77"/>
        <v>0.33333333333333331</v>
      </c>
      <c r="Q271" s="38">
        <f t="shared" si="78"/>
        <v>0</v>
      </c>
      <c r="R271" s="38">
        <f t="shared" si="79"/>
        <v>0.33333333333333331</v>
      </c>
      <c r="T271" s="6"/>
    </row>
    <row r="272" spans="1:21" ht="12.75" customHeight="1">
      <c r="A272" s="5" t="s">
        <v>78</v>
      </c>
      <c r="B272" s="16" t="s">
        <v>48</v>
      </c>
      <c r="C272" s="16" t="s">
        <v>48</v>
      </c>
      <c r="D272" s="16" t="s">
        <v>48</v>
      </c>
      <c r="E272" s="16" t="s">
        <v>48</v>
      </c>
      <c r="F272" s="16" t="s">
        <v>48</v>
      </c>
      <c r="G272" s="16" t="s">
        <v>48</v>
      </c>
      <c r="H272" s="16" t="s">
        <v>48</v>
      </c>
      <c r="I272" s="16" t="s">
        <v>48</v>
      </c>
      <c r="J272" s="16" t="s">
        <v>48</v>
      </c>
      <c r="K272" s="16" t="s">
        <v>48</v>
      </c>
      <c r="L272" s="16" t="s">
        <v>48</v>
      </c>
      <c r="M272" s="16" t="s">
        <v>48</v>
      </c>
      <c r="N272" s="16" t="s">
        <v>48</v>
      </c>
      <c r="O272" s="38" t="e">
        <f t="shared" si="76"/>
        <v>#VALUE!</v>
      </c>
      <c r="P272" s="38" t="e">
        <f t="shared" si="77"/>
        <v>#VALUE!</v>
      </c>
      <c r="Q272" s="38" t="e">
        <f t="shared" si="78"/>
        <v>#VALUE!</v>
      </c>
      <c r="R272" s="38" t="e">
        <f t="shared" si="79"/>
        <v>#VALUE!</v>
      </c>
      <c r="T272" s="6"/>
      <c r="U272" s="36"/>
    </row>
    <row r="273" spans="1:22" ht="12.75" customHeight="1">
      <c r="A273" s="5" t="s">
        <v>79</v>
      </c>
      <c r="B273" s="16">
        <v>1</v>
      </c>
      <c r="C273" s="16">
        <v>4</v>
      </c>
      <c r="D273" s="16">
        <v>4</v>
      </c>
      <c r="E273" s="16">
        <v>2</v>
      </c>
      <c r="F273" s="16">
        <v>3</v>
      </c>
      <c r="G273" s="16">
        <v>2</v>
      </c>
      <c r="H273" s="16">
        <v>0</v>
      </c>
      <c r="I273" s="16">
        <v>0</v>
      </c>
      <c r="J273" s="16">
        <v>2</v>
      </c>
      <c r="K273" s="16">
        <v>0</v>
      </c>
      <c r="L273" s="16">
        <v>0</v>
      </c>
      <c r="M273" s="16">
        <v>0</v>
      </c>
      <c r="N273" s="16">
        <v>5</v>
      </c>
      <c r="O273" s="38">
        <f t="shared" si="76"/>
        <v>0.75</v>
      </c>
      <c r="P273" s="38">
        <f t="shared" si="77"/>
        <v>0.75</v>
      </c>
      <c r="Q273" s="38">
        <f t="shared" si="78"/>
        <v>1.25</v>
      </c>
      <c r="R273" s="38">
        <f t="shared" si="79"/>
        <v>2</v>
      </c>
      <c r="T273" s="6"/>
      <c r="U273" s="12"/>
    </row>
    <row r="274" spans="1:22" ht="12.75" customHeight="1">
      <c r="A274" s="5" t="s">
        <v>80</v>
      </c>
      <c r="B274" s="16">
        <v>1</v>
      </c>
      <c r="C274" s="16">
        <v>3</v>
      </c>
      <c r="D274" s="16">
        <v>2</v>
      </c>
      <c r="E274" s="16">
        <v>1</v>
      </c>
      <c r="F274" s="16">
        <v>1</v>
      </c>
      <c r="G274" s="16">
        <v>0</v>
      </c>
      <c r="H274" s="16">
        <v>0</v>
      </c>
      <c r="I274" s="16">
        <v>0</v>
      </c>
      <c r="J274" s="16">
        <v>1</v>
      </c>
      <c r="K274" s="16">
        <v>1</v>
      </c>
      <c r="L274" s="16">
        <v>0</v>
      </c>
      <c r="M274" s="16">
        <v>1</v>
      </c>
      <c r="N274" s="16">
        <v>1</v>
      </c>
      <c r="O274" s="38">
        <f t="shared" si="76"/>
        <v>0.5</v>
      </c>
      <c r="P274" s="38">
        <f t="shared" si="77"/>
        <v>0.66666666666666663</v>
      </c>
      <c r="Q274" s="38">
        <f t="shared" si="78"/>
        <v>0.5</v>
      </c>
      <c r="R274" s="38">
        <f t="shared" si="79"/>
        <v>1.1666666666666665</v>
      </c>
    </row>
    <row r="275" spans="1:22" ht="12.75" customHeight="1">
      <c r="A275" s="5" t="s">
        <v>81</v>
      </c>
      <c r="B275" s="16">
        <v>1</v>
      </c>
      <c r="C275" s="16">
        <v>4</v>
      </c>
      <c r="D275" s="16">
        <v>4</v>
      </c>
      <c r="E275" s="16">
        <v>0</v>
      </c>
      <c r="F275" s="16">
        <v>2</v>
      </c>
      <c r="G275" s="16">
        <v>0</v>
      </c>
      <c r="H275" s="16">
        <v>0</v>
      </c>
      <c r="I275" s="16">
        <v>0</v>
      </c>
      <c r="J275" s="16">
        <v>1</v>
      </c>
      <c r="K275" s="16">
        <v>0</v>
      </c>
      <c r="L275" s="16">
        <v>0</v>
      </c>
      <c r="M275" s="16">
        <v>2</v>
      </c>
      <c r="N275" s="16">
        <v>2</v>
      </c>
      <c r="O275" s="38">
        <f t="shared" si="76"/>
        <v>0.5</v>
      </c>
      <c r="P275" s="38">
        <f t="shared" si="77"/>
        <v>0.5</v>
      </c>
      <c r="Q275" s="38">
        <f t="shared" si="78"/>
        <v>0.5</v>
      </c>
      <c r="R275" s="38">
        <f t="shared" si="79"/>
        <v>1</v>
      </c>
      <c r="T275" s="6"/>
    </row>
    <row r="276" spans="1:22" ht="12.75" customHeight="1">
      <c r="A276" s="5" t="s">
        <v>82</v>
      </c>
      <c r="B276" s="16">
        <v>1</v>
      </c>
      <c r="C276" s="16">
        <v>3</v>
      </c>
      <c r="D276" s="16">
        <v>2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1</v>
      </c>
      <c r="L276" s="16">
        <v>1</v>
      </c>
      <c r="M276" s="16">
        <v>0</v>
      </c>
      <c r="N276" s="16">
        <v>0</v>
      </c>
      <c r="O276" s="38">
        <f t="shared" si="76"/>
        <v>0</v>
      </c>
      <c r="P276" s="38">
        <f t="shared" si="77"/>
        <v>0.33333333333333331</v>
      </c>
      <c r="Q276" s="38">
        <f t="shared" si="78"/>
        <v>0</v>
      </c>
      <c r="R276" s="38">
        <f t="shared" si="79"/>
        <v>0.33333333333333331</v>
      </c>
      <c r="T276" s="6"/>
      <c r="V276" s="6"/>
    </row>
    <row r="277" spans="1:22" ht="12.75" customHeight="1">
      <c r="A277" s="11" t="s">
        <v>83</v>
      </c>
      <c r="B277" s="11"/>
      <c r="C277" s="7">
        <f>SUM(C263:C276)</f>
        <v>35</v>
      </c>
      <c r="D277" s="7">
        <f t="shared" ref="D277:N277" si="80">SUM(D263:D276)</f>
        <v>29</v>
      </c>
      <c r="E277" s="7">
        <f t="shared" si="80"/>
        <v>10</v>
      </c>
      <c r="F277" s="7">
        <f t="shared" si="80"/>
        <v>11</v>
      </c>
      <c r="G277" s="7">
        <f t="shared" si="80"/>
        <v>2</v>
      </c>
      <c r="H277" s="7">
        <f t="shared" si="80"/>
        <v>0</v>
      </c>
      <c r="I277" s="7">
        <f t="shared" si="80"/>
        <v>0</v>
      </c>
      <c r="J277" s="7">
        <f t="shared" si="80"/>
        <v>9</v>
      </c>
      <c r="K277" s="7">
        <f t="shared" si="80"/>
        <v>6</v>
      </c>
      <c r="L277" s="7">
        <f t="shared" si="80"/>
        <v>4</v>
      </c>
      <c r="M277" s="7">
        <f t="shared" si="80"/>
        <v>9</v>
      </c>
      <c r="N277" s="7">
        <f t="shared" si="80"/>
        <v>12</v>
      </c>
      <c r="O277" s="38">
        <f>SUM(F277/D277)</f>
        <v>0.37931034482758619</v>
      </c>
      <c r="P277" s="38">
        <f>SUM(F277,K277)/C277</f>
        <v>0.48571428571428571</v>
      </c>
      <c r="Q277" s="38">
        <f>SUM(N277/D277)</f>
        <v>0.41379310344827586</v>
      </c>
      <c r="R277" s="38">
        <f>SUM(P277:Q277)</f>
        <v>0.89950738916256157</v>
      </c>
      <c r="T277" s="6"/>
      <c r="V277" s="6"/>
    </row>
    <row r="278" spans="1:22" ht="12.75" customHeight="1" thickBot="1">
      <c r="T278" s="6"/>
      <c r="V278" s="6"/>
    </row>
    <row r="279" spans="1:22" ht="12.75" customHeight="1">
      <c r="A279" s="35" t="s">
        <v>152</v>
      </c>
      <c r="B279" s="7" t="s">
        <v>52</v>
      </c>
      <c r="C279" s="7" t="s">
        <v>84</v>
      </c>
      <c r="D279" s="7" t="s">
        <v>85</v>
      </c>
      <c r="E279" s="7" t="s">
        <v>86</v>
      </c>
      <c r="F279" s="7" t="s">
        <v>87</v>
      </c>
      <c r="G279" s="7" t="s">
        <v>88</v>
      </c>
      <c r="H279" s="7" t="s">
        <v>89</v>
      </c>
      <c r="I279" s="7" t="s">
        <v>56</v>
      </c>
      <c r="J279" s="7" t="s">
        <v>55</v>
      </c>
      <c r="K279" s="7" t="s">
        <v>90</v>
      </c>
      <c r="L279" s="7" t="s">
        <v>91</v>
      </c>
      <c r="M279" s="7" t="s">
        <v>61</v>
      </c>
      <c r="N279" s="7" t="s">
        <v>62</v>
      </c>
      <c r="O279" s="7" t="s">
        <v>92</v>
      </c>
      <c r="P279" s="7" t="s">
        <v>93</v>
      </c>
      <c r="Q279" s="7" t="s">
        <v>94</v>
      </c>
      <c r="R279" s="7" t="s">
        <v>95</v>
      </c>
      <c r="T279" s="6"/>
      <c r="V279" s="6"/>
    </row>
    <row r="280" spans="1:22" ht="12.75" customHeight="1">
      <c r="A280" s="5" t="s">
        <v>69</v>
      </c>
      <c r="B280" s="19" t="s">
        <v>48</v>
      </c>
      <c r="C280" s="19" t="s">
        <v>48</v>
      </c>
      <c r="D280" s="19" t="s">
        <v>48</v>
      </c>
      <c r="E280" s="19" t="s">
        <v>48</v>
      </c>
      <c r="F280" s="19" t="s">
        <v>48</v>
      </c>
      <c r="G280" s="20" t="s">
        <v>48</v>
      </c>
      <c r="H280" s="19" t="s">
        <v>48</v>
      </c>
      <c r="I280" s="19" t="s">
        <v>48</v>
      </c>
      <c r="J280" s="19" t="s">
        <v>48</v>
      </c>
      <c r="K280" s="19" t="s">
        <v>48</v>
      </c>
      <c r="L280" s="19" t="s">
        <v>48</v>
      </c>
      <c r="M280" s="19" t="s">
        <v>48</v>
      </c>
      <c r="N280" s="19" t="s">
        <v>48</v>
      </c>
      <c r="O280" s="9" t="e">
        <f>SUM(K280/G280)*7</f>
        <v>#VALUE!</v>
      </c>
      <c r="P280" s="9" t="e">
        <f>SUM(I280,M280)/G280</f>
        <v>#VALUE!</v>
      </c>
      <c r="Q280" s="38" t="e">
        <f>SUM(I280/H280)</f>
        <v>#VALUE!</v>
      </c>
      <c r="R280" s="38" t="e">
        <f>SUM(N280/M280)</f>
        <v>#VALUE!</v>
      </c>
      <c r="T280" s="6"/>
      <c r="V280" s="6"/>
    </row>
    <row r="281" spans="1:22" ht="12.75" customHeight="1">
      <c r="A281" s="5" t="s">
        <v>71</v>
      </c>
      <c r="B281" s="19" t="s">
        <v>48</v>
      </c>
      <c r="C281" s="19" t="s">
        <v>48</v>
      </c>
      <c r="D281" s="19" t="s">
        <v>48</v>
      </c>
      <c r="E281" s="19" t="s">
        <v>48</v>
      </c>
      <c r="F281" s="19" t="s">
        <v>48</v>
      </c>
      <c r="G281" s="20" t="s">
        <v>48</v>
      </c>
      <c r="H281" s="19" t="s">
        <v>48</v>
      </c>
      <c r="I281" s="19" t="s">
        <v>48</v>
      </c>
      <c r="J281" s="19" t="s">
        <v>48</v>
      </c>
      <c r="K281" s="19" t="s">
        <v>48</v>
      </c>
      <c r="L281" s="19" t="s">
        <v>48</v>
      </c>
      <c r="M281" s="19" t="s">
        <v>48</v>
      </c>
      <c r="N281" s="19" t="s">
        <v>48</v>
      </c>
      <c r="O281" s="9" t="e">
        <f t="shared" ref="O281:O290" si="81">SUM(K281/G281)*7</f>
        <v>#VALUE!</v>
      </c>
      <c r="P281" s="9" t="e">
        <f t="shared" ref="P281:P291" si="82">SUM(I281,M281)/G281</f>
        <v>#VALUE!</v>
      </c>
      <c r="Q281" s="38" t="e">
        <f t="shared" ref="Q281:Q291" si="83">SUM(I281/H281)</f>
        <v>#VALUE!</v>
      </c>
      <c r="R281" s="38" t="e">
        <f t="shared" ref="R281:R291" si="84">SUM(N281/M281)</f>
        <v>#VALUE!</v>
      </c>
      <c r="T281" s="6"/>
      <c r="V281" s="6"/>
    </row>
    <row r="282" spans="1:22" ht="12.75" customHeight="1">
      <c r="A282" s="12" t="s">
        <v>72</v>
      </c>
      <c r="B282" s="19" t="s">
        <v>48</v>
      </c>
      <c r="C282" s="19" t="s">
        <v>48</v>
      </c>
      <c r="D282" s="19" t="s">
        <v>48</v>
      </c>
      <c r="E282" s="19" t="s">
        <v>48</v>
      </c>
      <c r="F282" s="19" t="s">
        <v>48</v>
      </c>
      <c r="G282" s="20" t="s">
        <v>48</v>
      </c>
      <c r="H282" s="19" t="s">
        <v>48</v>
      </c>
      <c r="I282" s="19" t="s">
        <v>48</v>
      </c>
      <c r="J282" s="19" t="s">
        <v>48</v>
      </c>
      <c r="K282" s="19" t="s">
        <v>48</v>
      </c>
      <c r="L282" s="19" t="s">
        <v>48</v>
      </c>
      <c r="M282" s="19" t="s">
        <v>48</v>
      </c>
      <c r="N282" s="19" t="s">
        <v>48</v>
      </c>
      <c r="O282" s="9" t="e">
        <f t="shared" si="81"/>
        <v>#VALUE!</v>
      </c>
      <c r="P282" s="9" t="e">
        <f t="shared" si="82"/>
        <v>#VALUE!</v>
      </c>
      <c r="Q282" s="38" t="e">
        <f t="shared" si="83"/>
        <v>#VALUE!</v>
      </c>
      <c r="R282" s="38" t="e">
        <f t="shared" si="84"/>
        <v>#VALUE!</v>
      </c>
      <c r="T282" s="6"/>
      <c r="V282" s="6"/>
    </row>
    <row r="283" spans="1:22" ht="12.75" customHeight="1">
      <c r="A283" s="12" t="s">
        <v>74</v>
      </c>
      <c r="B283" s="19" t="s">
        <v>48</v>
      </c>
      <c r="C283" s="19" t="s">
        <v>48</v>
      </c>
      <c r="D283" s="19" t="s">
        <v>48</v>
      </c>
      <c r="E283" s="19" t="s">
        <v>48</v>
      </c>
      <c r="F283" s="19" t="s">
        <v>48</v>
      </c>
      <c r="G283" s="20" t="s">
        <v>48</v>
      </c>
      <c r="H283" s="19" t="s">
        <v>48</v>
      </c>
      <c r="I283" s="19" t="s">
        <v>48</v>
      </c>
      <c r="J283" s="19" t="s">
        <v>48</v>
      </c>
      <c r="K283" s="19" t="s">
        <v>48</v>
      </c>
      <c r="L283" s="19" t="s">
        <v>48</v>
      </c>
      <c r="M283" s="19" t="s">
        <v>48</v>
      </c>
      <c r="N283" s="19" t="s">
        <v>48</v>
      </c>
      <c r="O283" s="9" t="e">
        <f t="shared" si="81"/>
        <v>#VALUE!</v>
      </c>
      <c r="P283" s="9" t="e">
        <f t="shared" si="82"/>
        <v>#VALUE!</v>
      </c>
      <c r="Q283" s="38" t="e">
        <f t="shared" si="83"/>
        <v>#VALUE!</v>
      </c>
      <c r="R283" s="38" t="e">
        <f t="shared" si="84"/>
        <v>#VALUE!</v>
      </c>
      <c r="T283" s="6"/>
      <c r="V283" s="6"/>
    </row>
    <row r="284" spans="1:22" ht="12.75" customHeight="1">
      <c r="A284" s="5" t="s">
        <v>75</v>
      </c>
      <c r="B284" s="19" t="s">
        <v>48</v>
      </c>
      <c r="C284" s="19" t="s">
        <v>48</v>
      </c>
      <c r="D284" s="19" t="s">
        <v>48</v>
      </c>
      <c r="E284" s="19" t="s">
        <v>48</v>
      </c>
      <c r="F284" s="19" t="s">
        <v>48</v>
      </c>
      <c r="G284" s="20" t="s">
        <v>48</v>
      </c>
      <c r="H284" s="19" t="s">
        <v>48</v>
      </c>
      <c r="I284" s="19" t="s">
        <v>48</v>
      </c>
      <c r="J284" s="19" t="s">
        <v>48</v>
      </c>
      <c r="K284" s="19" t="s">
        <v>48</v>
      </c>
      <c r="L284" s="19" t="s">
        <v>48</v>
      </c>
      <c r="M284" s="19" t="s">
        <v>48</v>
      </c>
      <c r="N284" s="19" t="s">
        <v>48</v>
      </c>
      <c r="O284" s="9" t="e">
        <f t="shared" si="81"/>
        <v>#VALUE!</v>
      </c>
      <c r="P284" s="9" t="e">
        <f t="shared" si="82"/>
        <v>#VALUE!</v>
      </c>
      <c r="Q284" s="38" t="e">
        <f t="shared" si="83"/>
        <v>#VALUE!</v>
      </c>
      <c r="R284" s="38" t="e">
        <f t="shared" si="84"/>
        <v>#VALUE!</v>
      </c>
      <c r="T284" s="6"/>
    </row>
    <row r="285" spans="1:22" ht="12.75" customHeight="1">
      <c r="A285" s="12" t="s">
        <v>76</v>
      </c>
      <c r="B285" s="19">
        <v>1</v>
      </c>
      <c r="C285" s="19">
        <v>1</v>
      </c>
      <c r="D285" s="19">
        <v>1</v>
      </c>
      <c r="E285" s="19">
        <v>0</v>
      </c>
      <c r="F285" s="19">
        <v>0</v>
      </c>
      <c r="G285" s="20">
        <v>7</v>
      </c>
      <c r="H285" s="19">
        <v>27</v>
      </c>
      <c r="I285" s="19">
        <v>4</v>
      </c>
      <c r="J285" s="19">
        <v>2</v>
      </c>
      <c r="K285" s="19">
        <v>1</v>
      </c>
      <c r="L285" s="19">
        <v>0</v>
      </c>
      <c r="M285" s="19">
        <v>2</v>
      </c>
      <c r="N285" s="19">
        <v>11</v>
      </c>
      <c r="O285" s="9">
        <f t="shared" si="81"/>
        <v>1</v>
      </c>
      <c r="P285" s="9">
        <f t="shared" si="82"/>
        <v>0.8571428571428571</v>
      </c>
      <c r="Q285" s="38">
        <f t="shared" si="83"/>
        <v>0.14814814814814814</v>
      </c>
      <c r="R285" s="38">
        <f t="shared" si="84"/>
        <v>5.5</v>
      </c>
      <c r="T285" s="6"/>
    </row>
    <row r="286" spans="1:22" ht="12.75" customHeight="1">
      <c r="A286" s="12" t="s">
        <v>78</v>
      </c>
      <c r="B286" s="19" t="s">
        <v>48</v>
      </c>
      <c r="C286" s="19" t="s">
        <v>48</v>
      </c>
      <c r="D286" s="19" t="s">
        <v>48</v>
      </c>
      <c r="E286" s="19" t="s">
        <v>48</v>
      </c>
      <c r="F286" s="19" t="s">
        <v>48</v>
      </c>
      <c r="G286" s="20" t="s">
        <v>48</v>
      </c>
      <c r="H286" s="19" t="s">
        <v>48</v>
      </c>
      <c r="I286" s="19" t="s">
        <v>48</v>
      </c>
      <c r="J286" s="19" t="s">
        <v>48</v>
      </c>
      <c r="K286" s="19" t="s">
        <v>48</v>
      </c>
      <c r="L286" s="19" t="s">
        <v>48</v>
      </c>
      <c r="M286" s="19" t="s">
        <v>48</v>
      </c>
      <c r="N286" s="19" t="s">
        <v>48</v>
      </c>
      <c r="O286" s="9" t="e">
        <f t="shared" si="81"/>
        <v>#VALUE!</v>
      </c>
      <c r="P286" s="9" t="e">
        <f t="shared" si="82"/>
        <v>#VALUE!</v>
      </c>
      <c r="Q286" s="38" t="e">
        <f t="shared" si="83"/>
        <v>#VALUE!</v>
      </c>
      <c r="R286" s="38" t="e">
        <f t="shared" si="84"/>
        <v>#VALUE!</v>
      </c>
      <c r="T286" s="6"/>
    </row>
    <row r="287" spans="1:22" ht="12.75" customHeight="1">
      <c r="A287" s="12" t="s">
        <v>79</v>
      </c>
      <c r="B287" s="19" t="s">
        <v>48</v>
      </c>
      <c r="C287" s="19" t="s">
        <v>48</v>
      </c>
      <c r="D287" s="19" t="s">
        <v>48</v>
      </c>
      <c r="E287" s="19" t="s">
        <v>48</v>
      </c>
      <c r="F287" s="19" t="s">
        <v>48</v>
      </c>
      <c r="G287" s="20" t="s">
        <v>48</v>
      </c>
      <c r="H287" s="19" t="s">
        <v>48</v>
      </c>
      <c r="I287" s="19" t="s">
        <v>48</v>
      </c>
      <c r="J287" s="19" t="s">
        <v>48</v>
      </c>
      <c r="K287" s="19" t="s">
        <v>48</v>
      </c>
      <c r="L287" s="19" t="s">
        <v>48</v>
      </c>
      <c r="M287" s="19" t="s">
        <v>48</v>
      </c>
      <c r="N287" s="19" t="s">
        <v>48</v>
      </c>
      <c r="O287" s="9" t="e">
        <f t="shared" si="81"/>
        <v>#VALUE!</v>
      </c>
      <c r="P287" s="9" t="e">
        <f t="shared" si="82"/>
        <v>#VALUE!</v>
      </c>
      <c r="Q287" s="38" t="e">
        <f t="shared" si="83"/>
        <v>#VALUE!</v>
      </c>
      <c r="R287" s="38" t="e">
        <f t="shared" si="84"/>
        <v>#VALUE!</v>
      </c>
      <c r="T287" s="6"/>
    </row>
    <row r="288" spans="1:22" ht="12.75" customHeight="1">
      <c r="A288" s="5" t="s">
        <v>80</v>
      </c>
      <c r="B288" s="19" t="s">
        <v>48</v>
      </c>
      <c r="C288" s="19" t="s">
        <v>48</v>
      </c>
      <c r="D288" s="19" t="s">
        <v>48</v>
      </c>
      <c r="E288" s="19" t="s">
        <v>48</v>
      </c>
      <c r="F288" s="19" t="s">
        <v>48</v>
      </c>
      <c r="G288" s="20" t="s">
        <v>48</v>
      </c>
      <c r="H288" s="19" t="s">
        <v>48</v>
      </c>
      <c r="I288" s="19" t="s">
        <v>48</v>
      </c>
      <c r="J288" s="19" t="s">
        <v>48</v>
      </c>
      <c r="K288" s="19" t="s">
        <v>48</v>
      </c>
      <c r="L288" s="19" t="s">
        <v>48</v>
      </c>
      <c r="M288" s="19" t="s">
        <v>48</v>
      </c>
      <c r="N288" s="19" t="s">
        <v>48</v>
      </c>
      <c r="O288" s="9" t="e">
        <f t="shared" si="81"/>
        <v>#VALUE!</v>
      </c>
      <c r="P288" s="9" t="e">
        <f t="shared" si="82"/>
        <v>#VALUE!</v>
      </c>
      <c r="Q288" s="38" t="e">
        <f t="shared" si="83"/>
        <v>#VALUE!</v>
      </c>
      <c r="R288" s="38" t="e">
        <f t="shared" si="84"/>
        <v>#VALUE!</v>
      </c>
      <c r="T288" s="6"/>
    </row>
    <row r="289" spans="1:22" ht="12.75" customHeight="1">
      <c r="A289" s="5" t="s">
        <v>81</v>
      </c>
      <c r="B289" s="19" t="s">
        <v>48</v>
      </c>
      <c r="C289" s="19" t="s">
        <v>48</v>
      </c>
      <c r="D289" s="19" t="s">
        <v>48</v>
      </c>
      <c r="E289" s="19" t="s">
        <v>48</v>
      </c>
      <c r="F289" s="19" t="s">
        <v>48</v>
      </c>
      <c r="G289" s="20" t="s">
        <v>48</v>
      </c>
      <c r="H289" s="19" t="s">
        <v>48</v>
      </c>
      <c r="I289" s="19" t="s">
        <v>48</v>
      </c>
      <c r="J289" s="19" t="s">
        <v>48</v>
      </c>
      <c r="K289" s="19" t="s">
        <v>48</v>
      </c>
      <c r="L289" s="19" t="s">
        <v>48</v>
      </c>
      <c r="M289" s="19" t="s">
        <v>48</v>
      </c>
      <c r="N289" s="19" t="s">
        <v>48</v>
      </c>
      <c r="O289" s="9" t="e">
        <f t="shared" si="81"/>
        <v>#VALUE!</v>
      </c>
      <c r="P289" s="9" t="e">
        <f t="shared" si="82"/>
        <v>#VALUE!</v>
      </c>
      <c r="Q289" s="38" t="e">
        <f t="shared" si="83"/>
        <v>#VALUE!</v>
      </c>
      <c r="R289" s="38" t="e">
        <f t="shared" si="84"/>
        <v>#VALUE!</v>
      </c>
      <c r="T289" s="6"/>
      <c r="U289" s="36"/>
    </row>
    <row r="290" spans="1:22" ht="12.75" customHeight="1">
      <c r="A290" s="12" t="s">
        <v>82</v>
      </c>
      <c r="B290" s="19" t="s">
        <v>48</v>
      </c>
      <c r="C290" s="19" t="s">
        <v>48</v>
      </c>
      <c r="D290" s="19" t="s">
        <v>48</v>
      </c>
      <c r="E290" s="19" t="s">
        <v>48</v>
      </c>
      <c r="F290" s="19" t="s">
        <v>48</v>
      </c>
      <c r="G290" s="20" t="s">
        <v>48</v>
      </c>
      <c r="H290" s="19" t="s">
        <v>48</v>
      </c>
      <c r="I290" s="19" t="s">
        <v>48</v>
      </c>
      <c r="J290" s="19" t="s">
        <v>48</v>
      </c>
      <c r="K290" s="19" t="s">
        <v>48</v>
      </c>
      <c r="L290" s="19" t="s">
        <v>48</v>
      </c>
      <c r="M290" s="19" t="s">
        <v>48</v>
      </c>
      <c r="N290" s="19" t="s">
        <v>48</v>
      </c>
      <c r="O290" s="9" t="e">
        <f t="shared" si="81"/>
        <v>#VALUE!</v>
      </c>
      <c r="P290" s="9" t="e">
        <f t="shared" si="82"/>
        <v>#VALUE!</v>
      </c>
      <c r="Q290" s="38" t="e">
        <f t="shared" si="83"/>
        <v>#VALUE!</v>
      </c>
      <c r="R290" s="38" t="e">
        <f t="shared" si="84"/>
        <v>#VALUE!</v>
      </c>
      <c r="T290" s="6"/>
    </row>
    <row r="291" spans="1:22" ht="12.75" customHeight="1">
      <c r="A291" s="11" t="s">
        <v>83</v>
      </c>
      <c r="B291" s="7">
        <v>1</v>
      </c>
      <c r="C291" s="113">
        <f>SUM(C280:C290)</f>
        <v>1</v>
      </c>
      <c r="D291" s="113">
        <f t="shared" ref="D291:N291" si="85">SUM(D280:D290)</f>
        <v>1</v>
      </c>
      <c r="E291" s="113">
        <f t="shared" si="85"/>
        <v>0</v>
      </c>
      <c r="F291" s="113">
        <f t="shared" si="85"/>
        <v>0</v>
      </c>
      <c r="G291" s="113">
        <f t="shared" si="85"/>
        <v>7</v>
      </c>
      <c r="H291" s="113">
        <f t="shared" si="85"/>
        <v>27</v>
      </c>
      <c r="I291" s="113">
        <f t="shared" si="85"/>
        <v>4</v>
      </c>
      <c r="J291" s="113">
        <f t="shared" si="85"/>
        <v>2</v>
      </c>
      <c r="K291" s="113">
        <f t="shared" si="85"/>
        <v>1</v>
      </c>
      <c r="L291" s="113">
        <f t="shared" si="85"/>
        <v>0</v>
      </c>
      <c r="M291" s="113">
        <f t="shared" si="85"/>
        <v>2</v>
      </c>
      <c r="N291" s="113">
        <f t="shared" si="85"/>
        <v>11</v>
      </c>
      <c r="O291" s="9">
        <f t="shared" ref="O291" si="86">SUM(K291/G291)*7</f>
        <v>1</v>
      </c>
      <c r="P291" s="9">
        <f t="shared" si="82"/>
        <v>0.8571428571428571</v>
      </c>
      <c r="Q291" s="38">
        <f t="shared" si="83"/>
        <v>0.14814814814814814</v>
      </c>
      <c r="R291" s="38">
        <f t="shared" si="84"/>
        <v>5.5</v>
      </c>
      <c r="T291" s="6"/>
      <c r="U291" s="12"/>
      <c r="V291" s="6"/>
    </row>
    <row r="293" spans="1:22" ht="12.75" customHeight="1">
      <c r="A293" s="2"/>
      <c r="L293" s="11"/>
      <c r="M293" s="12"/>
      <c r="T293" s="6"/>
      <c r="U293" s="36"/>
    </row>
    <row r="294" spans="1:22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K294" s="11"/>
      <c r="L294" s="11"/>
      <c r="T294" s="6"/>
    </row>
    <row r="295" spans="1:22" ht="12.75" customHeight="1">
      <c r="A295" s="12"/>
      <c r="F295" s="110"/>
      <c r="G295" s="110"/>
      <c r="H295" s="110"/>
      <c r="I295" s="2"/>
      <c r="K295" s="12"/>
      <c r="L295" s="11"/>
      <c r="T295" s="6"/>
    </row>
    <row r="296" spans="1:22" ht="12.75" customHeight="1" thickBot="1">
      <c r="A296" s="12"/>
      <c r="F296" s="110"/>
      <c r="G296" s="110"/>
      <c r="H296" s="110"/>
      <c r="I296" s="2"/>
      <c r="K296" s="12"/>
      <c r="T296" s="6"/>
    </row>
    <row r="297" spans="1:22" ht="12.75" customHeight="1">
      <c r="A297" s="35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T297" s="6"/>
    </row>
    <row r="298" spans="1:22" ht="12.75" customHeight="1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38"/>
      <c r="P298" s="38"/>
      <c r="Q298" s="38"/>
      <c r="R298" s="38"/>
      <c r="T298" s="6"/>
    </row>
    <row r="299" spans="1:22" ht="12.75" customHeight="1">
      <c r="A299" s="12"/>
      <c r="B299" s="19"/>
      <c r="C299" s="19"/>
      <c r="D299" s="19"/>
      <c r="E299" s="19"/>
      <c r="F299" s="19"/>
      <c r="G299" s="20"/>
      <c r="H299" s="19"/>
      <c r="I299" s="19"/>
      <c r="J299" s="19"/>
      <c r="K299" s="19"/>
      <c r="L299" s="19"/>
      <c r="M299" s="19"/>
      <c r="N299" s="19"/>
      <c r="O299" s="38"/>
      <c r="P299" s="38"/>
      <c r="Q299" s="38"/>
      <c r="R299" s="38"/>
      <c r="T299" s="6"/>
    </row>
    <row r="300" spans="1:22" ht="12.75" customHeight="1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38"/>
      <c r="P300" s="38"/>
      <c r="Q300" s="38"/>
      <c r="R300" s="38"/>
      <c r="T300" s="6"/>
    </row>
    <row r="301" spans="1:22" ht="12.75" customHeight="1">
      <c r="B301" s="19"/>
      <c r="C301" s="19"/>
      <c r="D301" s="19"/>
      <c r="E301" s="19"/>
      <c r="F301" s="19"/>
      <c r="G301" s="20"/>
      <c r="H301" s="19"/>
      <c r="I301" s="19"/>
      <c r="J301" s="19"/>
      <c r="K301" s="19"/>
      <c r="L301" s="19"/>
      <c r="M301" s="19"/>
      <c r="N301" s="19"/>
      <c r="O301" s="38"/>
      <c r="P301" s="38"/>
      <c r="Q301" s="38"/>
      <c r="R301" s="38"/>
      <c r="T301" s="6"/>
    </row>
    <row r="302" spans="1:22" ht="12.75" customHeight="1">
      <c r="B302" s="19"/>
      <c r="C302" s="19"/>
      <c r="D302" s="19"/>
      <c r="E302" s="19"/>
      <c r="F302" s="19"/>
      <c r="G302" s="20"/>
      <c r="H302" s="19"/>
      <c r="I302" s="19"/>
      <c r="J302" s="19"/>
      <c r="K302" s="19"/>
      <c r="L302" s="19"/>
      <c r="M302" s="19"/>
      <c r="N302" s="19"/>
      <c r="O302" s="38"/>
      <c r="P302" s="38"/>
      <c r="Q302" s="38"/>
      <c r="R302" s="38"/>
      <c r="T302" s="6"/>
    </row>
    <row r="303" spans="1:22" ht="12.75" customHeight="1">
      <c r="B303" s="19"/>
      <c r="C303" s="19"/>
      <c r="D303" s="19"/>
      <c r="E303" s="19"/>
      <c r="F303" s="19"/>
      <c r="G303" s="20"/>
      <c r="H303" s="19"/>
      <c r="I303" s="19"/>
      <c r="J303" s="19"/>
      <c r="K303" s="19"/>
      <c r="L303" s="19"/>
      <c r="M303" s="19"/>
      <c r="N303" s="19"/>
      <c r="O303" s="38"/>
      <c r="P303" s="38"/>
      <c r="Q303" s="38"/>
      <c r="R303" s="38"/>
      <c r="T303" s="6"/>
    </row>
    <row r="304" spans="1:22" ht="12.75" customHeight="1">
      <c r="B304" s="19"/>
      <c r="C304" s="19"/>
      <c r="D304" s="19"/>
      <c r="E304" s="19"/>
      <c r="F304" s="19"/>
      <c r="G304" s="20"/>
      <c r="H304" s="19"/>
      <c r="I304" s="19"/>
      <c r="J304" s="19"/>
      <c r="K304" s="19"/>
      <c r="L304" s="19"/>
      <c r="M304" s="19"/>
      <c r="N304" s="19"/>
      <c r="O304" s="38"/>
      <c r="P304" s="38"/>
      <c r="Q304" s="38"/>
      <c r="R304" s="38"/>
      <c r="T304" s="6"/>
    </row>
    <row r="305" spans="1:22" ht="12.75" customHeight="1">
      <c r="B305" s="10"/>
      <c r="C305" s="10"/>
      <c r="D305" s="10"/>
      <c r="E305" s="10"/>
      <c r="F305" s="10"/>
      <c r="G305" s="16"/>
      <c r="H305" s="16"/>
      <c r="I305" s="16"/>
      <c r="J305" s="16"/>
      <c r="K305" s="16"/>
      <c r="L305" s="16"/>
      <c r="M305" s="16"/>
      <c r="N305" s="16"/>
      <c r="O305" s="38"/>
      <c r="P305" s="38"/>
      <c r="Q305" s="38"/>
      <c r="R305" s="38"/>
      <c r="T305" s="6"/>
    </row>
    <row r="306" spans="1:22" ht="12.75" customHeight="1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38"/>
      <c r="P306" s="38"/>
      <c r="Q306" s="38"/>
      <c r="R306" s="38"/>
      <c r="T306" s="6"/>
    </row>
    <row r="307" spans="1:22" ht="12.75" customHeight="1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38"/>
      <c r="P307" s="38"/>
      <c r="Q307" s="38"/>
      <c r="R307" s="38"/>
      <c r="T307" s="6"/>
    </row>
    <row r="308" spans="1:22" ht="12.75" customHeight="1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38"/>
      <c r="P308" s="38"/>
      <c r="Q308" s="38"/>
      <c r="R308" s="38"/>
      <c r="T308" s="6"/>
      <c r="U308" s="36"/>
    </row>
    <row r="309" spans="1:22" ht="12.75" customHeight="1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38"/>
      <c r="P309" s="38"/>
      <c r="Q309" s="38"/>
      <c r="R309" s="38"/>
      <c r="T309" s="6"/>
      <c r="U309" s="12"/>
    </row>
    <row r="310" spans="1:22" ht="12.75" customHeight="1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38"/>
      <c r="P310" s="38"/>
      <c r="Q310" s="38"/>
      <c r="R310" s="38"/>
    </row>
    <row r="311" spans="1:22" ht="12.75" customHeight="1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38"/>
      <c r="P311" s="38"/>
      <c r="Q311" s="38"/>
      <c r="R311" s="38"/>
      <c r="T311" s="6"/>
    </row>
    <row r="312" spans="1:22" ht="12.75" customHeight="1">
      <c r="A312" s="11"/>
      <c r="B312" s="11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38"/>
      <c r="P312" s="38"/>
      <c r="Q312" s="38"/>
      <c r="R312" s="38"/>
      <c r="T312" s="6"/>
      <c r="V312" s="6"/>
    </row>
    <row r="313" spans="1:22" ht="12.75" customHeight="1" thickBot="1">
      <c r="O313" s="5"/>
      <c r="P313" s="5"/>
      <c r="Q313" s="5"/>
      <c r="R313" s="5"/>
      <c r="T313" s="6"/>
      <c r="V313" s="6"/>
    </row>
    <row r="314" spans="1:22" ht="12.75" customHeight="1">
      <c r="A314" s="35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T314" s="6"/>
      <c r="V314" s="6"/>
    </row>
    <row r="315" spans="1:22" ht="12.75" customHeight="1">
      <c r="B315" s="19"/>
      <c r="C315" s="19"/>
      <c r="D315" s="19"/>
      <c r="E315" s="19"/>
      <c r="F315" s="19"/>
      <c r="G315" s="20"/>
      <c r="H315" s="19"/>
      <c r="I315" s="19"/>
      <c r="J315" s="19"/>
      <c r="K315" s="19"/>
      <c r="L315" s="19"/>
      <c r="M315" s="19"/>
      <c r="N315" s="19"/>
      <c r="O315" s="9"/>
      <c r="P315" s="9"/>
      <c r="Q315" s="38"/>
      <c r="R315" s="38"/>
      <c r="T315" s="6"/>
      <c r="V315" s="6"/>
    </row>
    <row r="316" spans="1:22" ht="12.75" customHeight="1">
      <c r="B316" s="19"/>
      <c r="C316" s="19"/>
      <c r="D316" s="19"/>
      <c r="E316" s="19"/>
      <c r="F316" s="19"/>
      <c r="G316" s="20"/>
      <c r="H316" s="19"/>
      <c r="I316" s="19"/>
      <c r="J316" s="19"/>
      <c r="K316" s="19"/>
      <c r="L316" s="19"/>
      <c r="M316" s="19"/>
      <c r="N316" s="19"/>
      <c r="O316" s="9"/>
      <c r="P316" s="9"/>
      <c r="Q316" s="38"/>
      <c r="R316" s="38"/>
      <c r="T316" s="6"/>
      <c r="V316" s="6"/>
    </row>
    <row r="317" spans="1:22" ht="12.75" customHeight="1">
      <c r="A317" s="12"/>
      <c r="B317" s="19"/>
      <c r="C317" s="19"/>
      <c r="D317" s="19"/>
      <c r="E317" s="19"/>
      <c r="F317" s="19"/>
      <c r="G317" s="20"/>
      <c r="H317" s="19"/>
      <c r="I317" s="19"/>
      <c r="J317" s="19"/>
      <c r="K317" s="19"/>
      <c r="L317" s="19"/>
      <c r="M317" s="19"/>
      <c r="N317" s="19"/>
      <c r="O317" s="9"/>
      <c r="P317" s="9"/>
      <c r="Q317" s="38"/>
      <c r="R317" s="38"/>
      <c r="T317" s="6"/>
      <c r="V317" s="6"/>
    </row>
    <row r="318" spans="1:22" ht="12.75" customHeight="1">
      <c r="B318" s="19"/>
      <c r="C318" s="19"/>
      <c r="D318" s="19"/>
      <c r="E318" s="19"/>
      <c r="F318" s="19"/>
      <c r="G318" s="20"/>
      <c r="H318" s="19"/>
      <c r="I318" s="19"/>
      <c r="J318" s="19"/>
      <c r="K318" s="19"/>
      <c r="L318" s="19"/>
      <c r="M318" s="19"/>
      <c r="N318" s="19"/>
      <c r="O318" s="9"/>
      <c r="P318" s="9"/>
      <c r="Q318" s="38"/>
      <c r="R318" s="38"/>
      <c r="T318" s="6"/>
      <c r="V318" s="6"/>
    </row>
    <row r="319" spans="1:22" ht="12.75" customHeight="1">
      <c r="A319" s="12"/>
      <c r="B319" s="19"/>
      <c r="C319" s="19"/>
      <c r="D319" s="19"/>
      <c r="E319" s="19"/>
      <c r="F319" s="19"/>
      <c r="G319" s="20"/>
      <c r="H319" s="19"/>
      <c r="I319" s="19"/>
      <c r="J319" s="19"/>
      <c r="K319" s="19"/>
      <c r="L319" s="19"/>
      <c r="M319" s="19"/>
      <c r="N319" s="19"/>
      <c r="O319" s="9"/>
      <c r="P319" s="9"/>
      <c r="Q319" s="38"/>
      <c r="R319" s="38"/>
      <c r="T319" s="6"/>
      <c r="V319" s="6"/>
    </row>
    <row r="320" spans="1:22" ht="12.75" customHeight="1">
      <c r="A320" s="12"/>
      <c r="B320" s="19"/>
      <c r="C320" s="19"/>
      <c r="D320" s="19"/>
      <c r="E320" s="19"/>
      <c r="F320" s="19"/>
      <c r="G320" s="20"/>
      <c r="H320" s="19"/>
      <c r="I320" s="19"/>
      <c r="J320" s="19"/>
      <c r="K320" s="19"/>
      <c r="L320" s="19"/>
      <c r="M320" s="19"/>
      <c r="N320" s="19"/>
      <c r="O320" s="9"/>
      <c r="P320" s="9"/>
      <c r="Q320" s="38"/>
      <c r="R320" s="38"/>
      <c r="T320" s="6"/>
    </row>
    <row r="321" spans="1:22" ht="12.75" customHeight="1">
      <c r="A321" s="12"/>
      <c r="B321" s="19"/>
      <c r="C321" s="19"/>
      <c r="D321" s="19"/>
      <c r="E321" s="19"/>
      <c r="F321" s="19"/>
      <c r="G321" s="20"/>
      <c r="H321" s="19"/>
      <c r="I321" s="19"/>
      <c r="J321" s="19"/>
      <c r="K321" s="19"/>
      <c r="L321" s="19"/>
      <c r="M321" s="19"/>
      <c r="N321" s="19"/>
      <c r="O321" s="9"/>
      <c r="P321" s="9"/>
      <c r="Q321" s="38"/>
      <c r="R321" s="38"/>
      <c r="T321" s="6"/>
    </row>
    <row r="322" spans="1:22" ht="12.75" customHeight="1">
      <c r="B322" s="19"/>
      <c r="C322" s="19"/>
      <c r="D322" s="19"/>
      <c r="E322" s="19"/>
      <c r="F322" s="19"/>
      <c r="G322" s="20"/>
      <c r="H322" s="19"/>
      <c r="I322" s="19"/>
      <c r="J322" s="19"/>
      <c r="K322" s="19"/>
      <c r="L322" s="19"/>
      <c r="M322" s="19"/>
      <c r="N322" s="19"/>
      <c r="O322" s="9"/>
      <c r="P322" s="9"/>
      <c r="Q322" s="38"/>
      <c r="R322" s="38"/>
      <c r="T322" s="6"/>
    </row>
    <row r="323" spans="1:22" ht="12.75" customHeight="1">
      <c r="B323" s="19"/>
      <c r="C323" s="19"/>
      <c r="D323" s="19"/>
      <c r="E323" s="19"/>
      <c r="F323" s="19"/>
      <c r="G323" s="20"/>
      <c r="H323" s="19"/>
      <c r="I323" s="19"/>
      <c r="J323" s="19"/>
      <c r="K323" s="19"/>
      <c r="L323" s="19"/>
      <c r="M323" s="19"/>
      <c r="N323" s="19"/>
      <c r="O323" s="9"/>
      <c r="P323" s="9"/>
      <c r="Q323" s="38"/>
      <c r="R323" s="38"/>
      <c r="T323" s="6"/>
    </row>
    <row r="324" spans="1:22" ht="12.75" customHeight="1">
      <c r="A324" s="12"/>
      <c r="B324" s="6"/>
      <c r="C324" s="6"/>
      <c r="D324" s="6"/>
      <c r="E324" s="6"/>
      <c r="F324" s="6"/>
      <c r="G324" s="111"/>
      <c r="H324" s="6"/>
      <c r="I324" s="6"/>
      <c r="J324" s="6"/>
      <c r="K324" s="6"/>
      <c r="L324" s="6"/>
      <c r="M324" s="6"/>
      <c r="N324" s="6"/>
      <c r="O324" s="9"/>
      <c r="P324" s="9"/>
      <c r="Q324" s="38"/>
      <c r="R324" s="38"/>
      <c r="T324" s="6"/>
    </row>
    <row r="325" spans="1:22" ht="12.75" customHeight="1">
      <c r="A325" s="11"/>
      <c r="B325" s="7"/>
      <c r="C325" s="113"/>
      <c r="D325" s="113"/>
      <c r="E325" s="113"/>
      <c r="F325" s="113"/>
      <c r="G325" s="37"/>
      <c r="H325" s="113"/>
      <c r="I325" s="113"/>
      <c r="J325" s="113"/>
      <c r="K325" s="113"/>
      <c r="L325" s="113"/>
      <c r="M325" s="113"/>
      <c r="N325" s="113"/>
      <c r="O325" s="9"/>
      <c r="P325" s="9"/>
      <c r="Q325" s="38"/>
      <c r="R325" s="38"/>
      <c r="T325" s="6"/>
      <c r="U325" s="36"/>
    </row>
    <row r="326" spans="1:22" ht="12.75" customHeight="1">
      <c r="T326" s="6"/>
    </row>
    <row r="327" spans="1:22" ht="12.75" customHeight="1">
      <c r="A327" s="2"/>
      <c r="L327" s="11"/>
      <c r="M327" s="12"/>
      <c r="T327" s="6"/>
      <c r="U327" s="12"/>
      <c r="V327" s="6"/>
    </row>
    <row r="328" spans="1:22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K328" s="11"/>
      <c r="L328" s="11"/>
    </row>
    <row r="329" spans="1:22" ht="12.75" customHeight="1">
      <c r="A329" s="12"/>
      <c r="F329" s="110"/>
      <c r="G329" s="110"/>
      <c r="H329" s="110"/>
      <c r="I329" s="2"/>
      <c r="K329" s="12"/>
      <c r="L329" s="11"/>
      <c r="T329" s="6"/>
      <c r="U329" s="36"/>
    </row>
    <row r="330" spans="1:22" ht="12.75" customHeight="1" thickBot="1">
      <c r="A330" s="12"/>
      <c r="F330" s="110"/>
      <c r="G330" s="110"/>
      <c r="H330" s="110"/>
      <c r="I330" s="2"/>
      <c r="K330" s="12"/>
      <c r="T330" s="6"/>
    </row>
    <row r="331" spans="1:22" ht="12.75" customHeight="1">
      <c r="A331" s="35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T331" s="6"/>
    </row>
    <row r="332" spans="1:22" ht="12.75" customHeight="1"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38"/>
      <c r="P332" s="38"/>
      <c r="Q332" s="38"/>
      <c r="R332" s="38"/>
      <c r="T332" s="6"/>
    </row>
    <row r="333" spans="1:22" ht="12.75" customHeight="1">
      <c r="A333" s="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38"/>
      <c r="P333" s="38"/>
      <c r="Q333" s="38"/>
      <c r="R333" s="38"/>
      <c r="T333" s="6"/>
    </row>
    <row r="334" spans="1:22" ht="12.75" customHeight="1"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38"/>
      <c r="P334" s="38"/>
      <c r="Q334" s="38"/>
      <c r="R334" s="38"/>
      <c r="T334" s="6"/>
    </row>
    <row r="335" spans="1:22" ht="12.75" customHeight="1"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38"/>
      <c r="P335" s="38"/>
      <c r="Q335" s="38"/>
      <c r="R335" s="38"/>
      <c r="T335" s="6"/>
    </row>
    <row r="336" spans="1:22" ht="12.75" customHeight="1"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38"/>
      <c r="P336" s="38"/>
      <c r="Q336" s="38"/>
      <c r="R336" s="38"/>
      <c r="T336" s="6"/>
    </row>
    <row r="337" spans="1:22" ht="12.75" customHeight="1"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38"/>
      <c r="P337" s="38"/>
      <c r="Q337" s="38"/>
      <c r="R337" s="38"/>
      <c r="T337" s="6"/>
    </row>
    <row r="338" spans="1:22" ht="12.75" customHeight="1"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38"/>
      <c r="P338" s="38"/>
      <c r="Q338" s="38"/>
      <c r="R338" s="38"/>
      <c r="T338" s="6"/>
    </row>
    <row r="339" spans="1:22" ht="12.75" customHeight="1"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38"/>
      <c r="P339" s="38"/>
      <c r="Q339" s="38"/>
      <c r="R339" s="38"/>
      <c r="T339" s="6"/>
    </row>
    <row r="340" spans="1:22" ht="12.75" customHeight="1"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38"/>
      <c r="P340" s="38"/>
      <c r="Q340" s="38"/>
      <c r="R340" s="38"/>
      <c r="T340" s="6"/>
    </row>
    <row r="341" spans="1:22" ht="12.75" customHeight="1"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38"/>
      <c r="P341" s="38"/>
      <c r="Q341" s="38"/>
      <c r="R341" s="38"/>
      <c r="T341" s="6"/>
    </row>
    <row r="342" spans="1:22" ht="12.75" customHeight="1"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38"/>
      <c r="P342" s="38"/>
      <c r="Q342" s="38"/>
      <c r="R342" s="38"/>
      <c r="T342" s="6"/>
    </row>
    <row r="343" spans="1:22" ht="12.75" customHeight="1"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38"/>
      <c r="P343" s="38"/>
      <c r="Q343" s="38"/>
      <c r="R343" s="38"/>
      <c r="T343" s="6"/>
    </row>
    <row r="344" spans="1:22" ht="12.75" customHeight="1"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38"/>
      <c r="P344" s="38"/>
      <c r="Q344" s="38"/>
      <c r="R344" s="38"/>
      <c r="T344" s="6"/>
      <c r="U344" s="36"/>
    </row>
    <row r="345" spans="1:22" ht="12.75" customHeight="1"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38"/>
      <c r="P345" s="38"/>
      <c r="Q345" s="38"/>
      <c r="R345" s="38"/>
      <c r="T345" s="6"/>
      <c r="U345" s="12"/>
    </row>
    <row r="346" spans="1:22" ht="12.75" customHeight="1">
      <c r="A346" s="11"/>
      <c r="B346" s="11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38"/>
      <c r="P346" s="38"/>
      <c r="Q346" s="38"/>
      <c r="R346" s="38"/>
    </row>
    <row r="347" spans="1:22" ht="12.75" customHeight="1" thickBot="1">
      <c r="O347" s="5"/>
      <c r="P347" s="5"/>
      <c r="Q347" s="5"/>
      <c r="R347" s="5"/>
      <c r="T347" s="6"/>
    </row>
    <row r="348" spans="1:22" ht="12.75" customHeight="1">
      <c r="A348" s="35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T348" s="6"/>
      <c r="V348" s="6"/>
    </row>
    <row r="349" spans="1:22" ht="12.75" customHeight="1">
      <c r="B349" s="19"/>
      <c r="C349" s="19"/>
      <c r="D349" s="19"/>
      <c r="E349" s="19"/>
      <c r="F349" s="19"/>
      <c r="G349" s="20"/>
      <c r="H349" s="19"/>
      <c r="I349" s="19"/>
      <c r="J349" s="19"/>
      <c r="K349" s="19"/>
      <c r="L349" s="19"/>
      <c r="M349" s="19"/>
      <c r="N349" s="19"/>
      <c r="O349" s="9"/>
      <c r="P349" s="9"/>
      <c r="Q349" s="38"/>
      <c r="R349" s="38"/>
      <c r="T349" s="6"/>
      <c r="V349" s="6"/>
    </row>
    <row r="350" spans="1:22" ht="12.75" customHeight="1">
      <c r="B350" s="19"/>
      <c r="C350" s="19"/>
      <c r="D350" s="19"/>
      <c r="E350" s="19"/>
      <c r="F350" s="19"/>
      <c r="G350" s="20"/>
      <c r="H350" s="19"/>
      <c r="I350" s="19"/>
      <c r="J350" s="19"/>
      <c r="K350" s="19"/>
      <c r="L350" s="19"/>
      <c r="M350" s="19"/>
      <c r="N350" s="19"/>
      <c r="O350" s="9"/>
      <c r="P350" s="9"/>
      <c r="Q350" s="38"/>
      <c r="R350" s="38"/>
      <c r="T350" s="6"/>
      <c r="V350" s="6"/>
    </row>
    <row r="351" spans="1:22" ht="12.75" customHeight="1">
      <c r="A351" s="12"/>
      <c r="B351" s="19"/>
      <c r="C351" s="19"/>
      <c r="D351" s="19"/>
      <c r="E351" s="19"/>
      <c r="F351" s="19"/>
      <c r="G351" s="20"/>
      <c r="H351" s="19"/>
      <c r="I351" s="19"/>
      <c r="J351" s="19"/>
      <c r="K351" s="19"/>
      <c r="L351" s="19"/>
      <c r="M351" s="19"/>
      <c r="N351" s="19"/>
      <c r="O351" s="9"/>
      <c r="P351" s="9"/>
      <c r="Q351" s="38"/>
      <c r="R351" s="38"/>
      <c r="T351" s="6"/>
      <c r="V351" s="6"/>
    </row>
    <row r="352" spans="1:22" ht="12.75" customHeight="1">
      <c r="B352" s="19"/>
      <c r="C352" s="19"/>
      <c r="D352" s="19"/>
      <c r="E352" s="19"/>
      <c r="F352" s="19"/>
      <c r="G352" s="20"/>
      <c r="H352" s="19"/>
      <c r="I352" s="19"/>
      <c r="J352" s="19"/>
      <c r="K352" s="19"/>
      <c r="L352" s="19"/>
      <c r="M352" s="19"/>
      <c r="N352" s="19"/>
      <c r="O352" s="9"/>
      <c r="P352" s="9"/>
      <c r="Q352" s="38"/>
      <c r="R352" s="38"/>
      <c r="T352" s="6"/>
      <c r="V352" s="6"/>
    </row>
    <row r="353" spans="1:22" ht="12.75" customHeight="1">
      <c r="A353" s="12"/>
      <c r="B353" s="19"/>
      <c r="C353" s="19"/>
      <c r="D353" s="19"/>
      <c r="E353" s="19"/>
      <c r="F353" s="19"/>
      <c r="G353" s="20"/>
      <c r="H353" s="19"/>
      <c r="I353" s="19"/>
      <c r="J353" s="19"/>
      <c r="K353" s="19"/>
      <c r="L353" s="19"/>
      <c r="M353" s="19"/>
      <c r="N353" s="19"/>
      <c r="O353" s="9"/>
      <c r="P353" s="9"/>
      <c r="Q353" s="38"/>
      <c r="R353" s="38"/>
      <c r="T353" s="6"/>
      <c r="V353" s="6"/>
    </row>
    <row r="354" spans="1:22" ht="12.75" customHeight="1">
      <c r="A354" s="12"/>
      <c r="B354" s="19"/>
      <c r="C354" s="19"/>
      <c r="D354" s="19"/>
      <c r="E354" s="19"/>
      <c r="F354" s="19"/>
      <c r="G354" s="20"/>
      <c r="H354" s="19"/>
      <c r="I354" s="19"/>
      <c r="J354" s="19"/>
      <c r="K354" s="19"/>
      <c r="L354" s="19"/>
      <c r="M354" s="19"/>
      <c r="N354" s="19"/>
      <c r="O354" s="9"/>
      <c r="P354" s="9"/>
      <c r="Q354" s="38"/>
      <c r="R354" s="38"/>
      <c r="T354" s="6"/>
      <c r="V354" s="6"/>
    </row>
    <row r="355" spans="1:22" ht="12.75" customHeight="1">
      <c r="A355" s="12"/>
      <c r="B355" s="19"/>
      <c r="C355" s="19"/>
      <c r="D355" s="19"/>
      <c r="E355" s="19"/>
      <c r="F355" s="19"/>
      <c r="G355" s="20"/>
      <c r="H355" s="19"/>
      <c r="I355" s="19"/>
      <c r="J355" s="19"/>
      <c r="K355" s="19"/>
      <c r="L355" s="19"/>
      <c r="M355" s="19"/>
      <c r="N355" s="19"/>
      <c r="O355" s="9"/>
      <c r="P355" s="9"/>
      <c r="Q355" s="38"/>
      <c r="R355" s="38"/>
      <c r="T355" s="6"/>
      <c r="V355" s="6"/>
    </row>
    <row r="356" spans="1:22" ht="12.75" customHeight="1">
      <c r="B356" s="19"/>
      <c r="C356" s="19"/>
      <c r="D356" s="19"/>
      <c r="E356" s="19"/>
      <c r="F356" s="19"/>
      <c r="G356" s="20"/>
      <c r="H356" s="19"/>
      <c r="I356" s="19"/>
      <c r="J356" s="19"/>
      <c r="K356" s="19"/>
      <c r="L356" s="19"/>
      <c r="M356" s="19"/>
      <c r="N356" s="19"/>
      <c r="O356" s="9"/>
      <c r="P356" s="9"/>
      <c r="Q356" s="38"/>
      <c r="R356" s="38"/>
      <c r="T356" s="6"/>
    </row>
    <row r="357" spans="1:22" ht="12.75" customHeight="1">
      <c r="B357" s="19"/>
      <c r="C357" s="19"/>
      <c r="D357" s="19"/>
      <c r="E357" s="19"/>
      <c r="F357" s="19"/>
      <c r="G357" s="20"/>
      <c r="H357" s="19"/>
      <c r="I357" s="19"/>
      <c r="J357" s="19"/>
      <c r="K357" s="19"/>
      <c r="L357" s="19"/>
      <c r="M357" s="19"/>
      <c r="N357" s="19"/>
      <c r="O357" s="9"/>
      <c r="P357" s="9"/>
      <c r="Q357" s="38"/>
      <c r="R357" s="38"/>
      <c r="T357" s="6"/>
    </row>
    <row r="358" spans="1:22" ht="12.75" customHeight="1">
      <c r="A358" s="12"/>
      <c r="B358" s="19"/>
      <c r="C358" s="19"/>
      <c r="D358" s="19"/>
      <c r="E358" s="19"/>
      <c r="F358" s="19"/>
      <c r="G358" s="20"/>
      <c r="H358" s="19"/>
      <c r="I358" s="19"/>
      <c r="J358" s="19"/>
      <c r="K358" s="19"/>
      <c r="L358" s="19"/>
      <c r="M358" s="19"/>
      <c r="N358" s="19"/>
      <c r="O358" s="9"/>
      <c r="P358" s="9"/>
      <c r="Q358" s="38"/>
      <c r="R358" s="38"/>
      <c r="T358" s="6"/>
    </row>
    <row r="359" spans="1:22" ht="12.75" customHeight="1">
      <c r="A359" s="11"/>
      <c r="B359" s="7"/>
      <c r="C359" s="7"/>
      <c r="D359" s="7"/>
      <c r="E359" s="7"/>
      <c r="F359" s="7"/>
      <c r="G359" s="37"/>
      <c r="H359" s="7"/>
      <c r="I359" s="7"/>
      <c r="J359" s="7"/>
      <c r="K359" s="7"/>
      <c r="L359" s="7"/>
      <c r="M359" s="7"/>
      <c r="N359" s="7"/>
      <c r="O359" s="9"/>
      <c r="P359" s="9"/>
      <c r="Q359" s="38"/>
      <c r="R359" s="38"/>
      <c r="T359" s="6"/>
    </row>
    <row r="360" spans="1:22" ht="12.75" customHeight="1">
      <c r="T360" s="6"/>
    </row>
    <row r="361" spans="1:22" ht="12.75" customHeight="1">
      <c r="A361" s="2"/>
      <c r="L361" s="11"/>
      <c r="M361" s="12"/>
      <c r="N361" s="11"/>
      <c r="O361" s="5"/>
      <c r="P361" s="5"/>
      <c r="Q361" s="11"/>
      <c r="R361" s="11"/>
      <c r="T361" s="6"/>
      <c r="U361" s="36"/>
    </row>
    <row r="362" spans="1:22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K362" s="11"/>
      <c r="L362" s="11"/>
      <c r="O362" s="11"/>
      <c r="P362" s="5"/>
      <c r="Q362" s="5"/>
      <c r="R362" s="5"/>
      <c r="T362" s="6"/>
    </row>
    <row r="363" spans="1:22" ht="12.75" customHeight="1">
      <c r="A363" s="12"/>
      <c r="F363" s="110"/>
      <c r="G363" s="110"/>
      <c r="H363" s="110"/>
      <c r="I363" s="2"/>
      <c r="K363" s="12"/>
      <c r="L363" s="11"/>
      <c r="O363" s="11"/>
      <c r="P363" s="5"/>
      <c r="Q363" s="5"/>
      <c r="R363" s="5"/>
      <c r="T363" s="6"/>
      <c r="U363" s="12"/>
      <c r="V363" s="6"/>
    </row>
    <row r="364" spans="1:22" ht="12.75" customHeight="1" thickBot="1">
      <c r="A364" s="12"/>
      <c r="F364" s="110"/>
      <c r="G364" s="110"/>
      <c r="H364" s="110"/>
      <c r="I364" s="2"/>
      <c r="K364" s="12"/>
      <c r="O364" s="5"/>
      <c r="P364" s="5"/>
      <c r="Q364" s="5"/>
      <c r="R364" s="5"/>
    </row>
    <row r="365" spans="1:22" ht="12.75" customHeight="1">
      <c r="A365" s="35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T365" s="6"/>
      <c r="U365" s="36"/>
    </row>
    <row r="366" spans="1:22" ht="12.75" customHeight="1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38"/>
      <c r="P366" s="38"/>
      <c r="Q366" s="38"/>
      <c r="R366" s="38"/>
      <c r="T366" s="6"/>
    </row>
    <row r="367" spans="1:22" ht="12.75" customHeight="1">
      <c r="A367" s="12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38"/>
      <c r="P367" s="38"/>
      <c r="Q367" s="38"/>
      <c r="R367" s="38"/>
      <c r="T367" s="6"/>
    </row>
    <row r="368" spans="1:22" ht="12.75" customHeight="1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38"/>
      <c r="P368" s="38"/>
      <c r="Q368" s="38"/>
      <c r="R368" s="38"/>
      <c r="T368" s="6"/>
    </row>
    <row r="369" spans="1:22" ht="12.75" customHeight="1">
      <c r="B369" s="10"/>
      <c r="C369" s="16"/>
      <c r="D369" s="16"/>
      <c r="E369" s="10"/>
      <c r="F369" s="16"/>
      <c r="G369" s="10"/>
      <c r="H369" s="10"/>
      <c r="I369" s="10"/>
      <c r="J369" s="10"/>
      <c r="K369" s="16"/>
      <c r="L369" s="10"/>
      <c r="M369" s="10"/>
      <c r="N369" s="16"/>
      <c r="O369" s="38"/>
      <c r="P369" s="38"/>
      <c r="Q369" s="38"/>
      <c r="R369" s="38"/>
      <c r="T369" s="6"/>
    </row>
    <row r="370" spans="1:22" ht="12.75" customHeight="1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38"/>
      <c r="P370" s="38"/>
      <c r="Q370" s="38"/>
      <c r="R370" s="38"/>
      <c r="T370" s="6"/>
    </row>
    <row r="371" spans="1:22" ht="12.75" customHeight="1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38"/>
      <c r="P371" s="38"/>
      <c r="Q371" s="38"/>
      <c r="R371" s="38"/>
      <c r="T371" s="6"/>
    </row>
    <row r="372" spans="1:22" ht="12.75" customHeight="1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38"/>
      <c r="P372" s="38"/>
      <c r="Q372" s="38"/>
      <c r="R372" s="38"/>
      <c r="T372" s="6"/>
    </row>
    <row r="373" spans="1:22" ht="12.75" customHeight="1">
      <c r="B373" s="10"/>
      <c r="C373" s="10"/>
      <c r="D373" s="10"/>
      <c r="E373" s="10"/>
      <c r="F373" s="10"/>
      <c r="G373" s="16"/>
      <c r="H373" s="16"/>
      <c r="I373" s="16"/>
      <c r="J373" s="16"/>
      <c r="K373" s="16"/>
      <c r="L373" s="16"/>
      <c r="M373" s="16"/>
      <c r="N373" s="16"/>
      <c r="O373" s="38"/>
      <c r="P373" s="38"/>
      <c r="Q373" s="38"/>
      <c r="R373" s="38"/>
      <c r="T373" s="6"/>
    </row>
    <row r="374" spans="1:22" ht="12.75" customHeight="1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38"/>
      <c r="P374" s="38"/>
      <c r="Q374" s="38"/>
      <c r="R374" s="38"/>
      <c r="T374" s="6"/>
    </row>
    <row r="375" spans="1:22" ht="12.75" customHeight="1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38"/>
      <c r="P375" s="38"/>
      <c r="Q375" s="38"/>
      <c r="R375" s="38"/>
      <c r="T375" s="6"/>
    </row>
    <row r="376" spans="1:22" ht="12.75" customHeight="1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38"/>
      <c r="P376" s="38"/>
      <c r="Q376" s="38"/>
      <c r="R376" s="38"/>
      <c r="T376" s="6"/>
    </row>
    <row r="377" spans="1:22" ht="12.75" customHeight="1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38"/>
      <c r="P377" s="38"/>
      <c r="Q377" s="38"/>
      <c r="R377" s="38"/>
      <c r="T377" s="6"/>
    </row>
    <row r="378" spans="1:22" ht="12.75" customHeight="1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38"/>
      <c r="P378" s="38"/>
      <c r="Q378" s="38"/>
      <c r="R378" s="38"/>
      <c r="T378" s="6"/>
    </row>
    <row r="379" spans="1:22" ht="12.75" customHeight="1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38"/>
      <c r="P379" s="38"/>
      <c r="Q379" s="38"/>
      <c r="R379" s="38"/>
      <c r="T379" s="6"/>
    </row>
    <row r="380" spans="1:22" ht="12.75" customHeight="1">
      <c r="A380" s="11"/>
      <c r="B380" s="11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38"/>
      <c r="P380" s="38"/>
      <c r="Q380" s="38"/>
      <c r="R380" s="38"/>
      <c r="T380" s="6"/>
      <c r="U380" s="36"/>
    </row>
    <row r="381" spans="1:22" ht="12.75" customHeight="1" thickBot="1">
      <c r="T381" s="6"/>
      <c r="U381" s="12"/>
    </row>
    <row r="382" spans="1:22" ht="12.75" customHeight="1">
      <c r="A382" s="35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 spans="1:22" ht="12.75" customHeight="1">
      <c r="B383" s="19"/>
      <c r="C383" s="19"/>
      <c r="D383" s="19"/>
      <c r="E383" s="19"/>
      <c r="F383" s="19"/>
      <c r="G383" s="20"/>
      <c r="H383" s="19"/>
      <c r="I383" s="19"/>
      <c r="J383" s="19"/>
      <c r="K383" s="19"/>
      <c r="L383" s="19"/>
      <c r="M383" s="19"/>
      <c r="N383" s="19"/>
      <c r="O383" s="9"/>
      <c r="P383" s="9"/>
      <c r="Q383" s="38"/>
      <c r="R383" s="38"/>
      <c r="T383" s="6"/>
    </row>
    <row r="384" spans="1:22" ht="12.75" customHeight="1">
      <c r="B384" s="19"/>
      <c r="C384" s="19"/>
      <c r="D384" s="19"/>
      <c r="E384" s="19"/>
      <c r="F384" s="19"/>
      <c r="G384" s="20"/>
      <c r="H384" s="19"/>
      <c r="I384" s="19"/>
      <c r="J384" s="19"/>
      <c r="K384" s="19"/>
      <c r="L384" s="19"/>
      <c r="M384" s="19"/>
      <c r="N384" s="19"/>
      <c r="O384" s="9"/>
      <c r="P384" s="9"/>
      <c r="Q384" s="38"/>
      <c r="R384" s="38"/>
      <c r="T384" s="6"/>
      <c r="V384" s="6"/>
    </row>
    <row r="385" spans="1:22" ht="12.75" customHeight="1">
      <c r="A385" s="12"/>
      <c r="B385" s="19"/>
      <c r="C385" s="19"/>
      <c r="D385" s="19"/>
      <c r="E385" s="19"/>
      <c r="F385" s="19"/>
      <c r="G385" s="20"/>
      <c r="H385" s="19"/>
      <c r="I385" s="19"/>
      <c r="J385" s="19"/>
      <c r="K385" s="19"/>
      <c r="L385" s="19"/>
      <c r="M385" s="19"/>
      <c r="N385" s="19"/>
      <c r="O385" s="9"/>
      <c r="P385" s="9"/>
      <c r="Q385" s="38"/>
      <c r="R385" s="38"/>
      <c r="T385" s="6"/>
      <c r="V385" s="6"/>
    </row>
    <row r="386" spans="1:22" ht="12.75" customHeight="1">
      <c r="B386" s="19"/>
      <c r="C386" s="19"/>
      <c r="D386" s="19"/>
      <c r="E386" s="19"/>
      <c r="F386" s="19"/>
      <c r="G386" s="20"/>
      <c r="H386" s="19"/>
      <c r="I386" s="19"/>
      <c r="J386" s="19"/>
      <c r="K386" s="19"/>
      <c r="L386" s="19"/>
      <c r="M386" s="19"/>
      <c r="N386" s="19"/>
      <c r="O386" s="9"/>
      <c r="P386" s="9"/>
      <c r="Q386" s="38"/>
      <c r="R386" s="38"/>
      <c r="T386" s="6"/>
      <c r="V386" s="6"/>
    </row>
    <row r="387" spans="1:22" ht="12.75" customHeight="1">
      <c r="A387" s="12"/>
      <c r="B387" s="19"/>
      <c r="C387" s="19"/>
      <c r="D387" s="19"/>
      <c r="E387" s="19"/>
      <c r="F387" s="19"/>
      <c r="G387" s="20"/>
      <c r="H387" s="19"/>
      <c r="I387" s="19"/>
      <c r="J387" s="19"/>
      <c r="K387" s="19"/>
      <c r="L387" s="19"/>
      <c r="M387" s="19"/>
      <c r="N387" s="19"/>
      <c r="O387" s="9"/>
      <c r="P387" s="9"/>
      <c r="Q387" s="38"/>
      <c r="R387" s="38"/>
      <c r="T387" s="6"/>
      <c r="V387" s="6"/>
    </row>
    <row r="388" spans="1:22" ht="12.75" customHeight="1">
      <c r="A388" s="12"/>
      <c r="B388" s="19"/>
      <c r="C388" s="19"/>
      <c r="D388" s="19"/>
      <c r="E388" s="19"/>
      <c r="F388" s="19"/>
      <c r="G388" s="20"/>
      <c r="H388" s="19"/>
      <c r="I388" s="19"/>
      <c r="J388" s="19"/>
      <c r="K388" s="19"/>
      <c r="L388" s="19"/>
      <c r="M388" s="19"/>
      <c r="N388" s="19"/>
      <c r="O388" s="9"/>
      <c r="P388" s="9"/>
      <c r="Q388" s="38"/>
      <c r="R388" s="38"/>
      <c r="T388" s="6"/>
      <c r="V388" s="6"/>
    </row>
    <row r="389" spans="1:22" ht="12.75" customHeight="1">
      <c r="A389" s="12"/>
      <c r="B389" s="19"/>
      <c r="C389" s="19"/>
      <c r="D389" s="19"/>
      <c r="E389" s="19"/>
      <c r="F389" s="19"/>
      <c r="G389" s="20"/>
      <c r="H389" s="19"/>
      <c r="I389" s="19"/>
      <c r="J389" s="19"/>
      <c r="K389" s="19"/>
      <c r="L389" s="19"/>
      <c r="M389" s="19"/>
      <c r="N389" s="19"/>
      <c r="O389" s="9"/>
      <c r="P389" s="9"/>
      <c r="Q389" s="38"/>
      <c r="R389" s="38"/>
      <c r="T389" s="6"/>
      <c r="V389" s="6"/>
    </row>
    <row r="390" spans="1:22" ht="12.75" customHeight="1">
      <c r="B390" s="19"/>
      <c r="C390" s="19"/>
      <c r="D390" s="19"/>
      <c r="E390" s="19"/>
      <c r="F390" s="19"/>
      <c r="G390" s="20"/>
      <c r="H390" s="19"/>
      <c r="I390" s="19"/>
      <c r="J390" s="19"/>
      <c r="K390" s="19"/>
      <c r="L390" s="19"/>
      <c r="M390" s="19"/>
      <c r="N390" s="19"/>
      <c r="O390" s="9"/>
      <c r="P390" s="9"/>
      <c r="Q390" s="38"/>
      <c r="R390" s="38"/>
      <c r="T390" s="6"/>
      <c r="V390" s="6"/>
    </row>
    <row r="391" spans="1:22" ht="12.75" customHeight="1">
      <c r="B391" s="19"/>
      <c r="C391" s="19"/>
      <c r="D391" s="19"/>
      <c r="E391" s="19"/>
      <c r="F391" s="19"/>
      <c r="G391" s="20"/>
      <c r="H391" s="19"/>
      <c r="I391" s="19"/>
      <c r="J391" s="19"/>
      <c r="K391" s="19"/>
      <c r="L391" s="19"/>
      <c r="M391" s="19"/>
      <c r="N391" s="19"/>
      <c r="O391" s="9"/>
      <c r="P391" s="9"/>
      <c r="Q391" s="38"/>
      <c r="R391" s="38"/>
      <c r="T391" s="6"/>
      <c r="V391" s="6"/>
    </row>
    <row r="392" spans="1:22" ht="12.75" customHeight="1">
      <c r="A392" s="11"/>
      <c r="B392" s="7"/>
      <c r="C392" s="7"/>
      <c r="D392" s="7"/>
      <c r="E392" s="7"/>
      <c r="F392" s="7"/>
      <c r="G392" s="37"/>
      <c r="H392" s="7"/>
      <c r="I392" s="7"/>
      <c r="J392" s="7"/>
      <c r="K392" s="7"/>
      <c r="L392" s="7"/>
      <c r="M392" s="7"/>
      <c r="N392" s="7"/>
      <c r="O392" s="9"/>
      <c r="P392" s="9"/>
      <c r="Q392" s="38"/>
      <c r="R392" s="38"/>
      <c r="T392" s="6"/>
    </row>
    <row r="393" spans="1:22" ht="12.75" customHeight="1">
      <c r="T393" s="6"/>
    </row>
    <row r="394" spans="1:22" ht="12.75" customHeight="1">
      <c r="A394" s="2"/>
      <c r="L394" s="11"/>
      <c r="M394" s="12"/>
      <c r="N394" s="11"/>
      <c r="O394" s="5"/>
      <c r="P394" s="5"/>
      <c r="Q394" s="11"/>
      <c r="R394" s="11"/>
      <c r="T394" s="6"/>
    </row>
    <row r="395" spans="1:22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K395" s="11"/>
      <c r="L395" s="11"/>
      <c r="O395" s="11"/>
      <c r="P395" s="5"/>
      <c r="Q395" s="5"/>
      <c r="R395" s="5"/>
      <c r="T395" s="6"/>
    </row>
    <row r="396" spans="1:22" ht="12.75" customHeight="1">
      <c r="A396" s="12"/>
      <c r="F396" s="13"/>
      <c r="G396" s="13"/>
      <c r="H396" s="13"/>
      <c r="I396" s="2"/>
      <c r="K396" s="12"/>
      <c r="L396" s="11"/>
      <c r="O396" s="11"/>
      <c r="P396" s="5"/>
      <c r="Q396" s="5"/>
      <c r="R396" s="5"/>
      <c r="T396" s="6"/>
    </row>
    <row r="397" spans="1:22" ht="12.75" customHeight="1" thickBot="1">
      <c r="A397" s="12"/>
      <c r="F397" s="13"/>
      <c r="G397" s="13"/>
      <c r="H397" s="13"/>
      <c r="I397" s="2"/>
      <c r="K397" s="12"/>
      <c r="O397" s="5"/>
      <c r="P397" s="5"/>
      <c r="Q397" s="5"/>
      <c r="R397" s="5"/>
      <c r="T397" s="6"/>
      <c r="U397" s="36"/>
    </row>
    <row r="398" spans="1:22" ht="12.75" customHeight="1">
      <c r="A398" s="35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T398" s="6"/>
    </row>
    <row r="399" spans="1:22" ht="12.75" customHeight="1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38"/>
      <c r="P399" s="38"/>
      <c r="Q399" s="38"/>
      <c r="R399" s="38"/>
      <c r="T399" s="6"/>
      <c r="U399" s="12"/>
      <c r="V399" s="6"/>
    </row>
    <row r="400" spans="1:22" ht="12.75" customHeight="1">
      <c r="A400" s="12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38"/>
      <c r="P400" s="38"/>
      <c r="Q400" s="38"/>
      <c r="R400" s="38"/>
    </row>
    <row r="401" spans="1:21" ht="12.75" customHeight="1">
      <c r="B401" s="19"/>
      <c r="C401" s="19"/>
      <c r="D401" s="19"/>
      <c r="E401" s="19"/>
      <c r="F401" s="19"/>
      <c r="G401" s="16"/>
      <c r="H401" s="19"/>
      <c r="I401" s="19"/>
      <c r="J401" s="19"/>
      <c r="K401" s="19"/>
      <c r="L401" s="19"/>
      <c r="M401" s="19"/>
      <c r="N401" s="19"/>
      <c r="O401" s="38"/>
      <c r="P401" s="38"/>
      <c r="Q401" s="38"/>
      <c r="R401" s="38"/>
      <c r="T401" s="6"/>
      <c r="U401" s="36"/>
    </row>
    <row r="402" spans="1:21" ht="12.75" customHeight="1">
      <c r="B402" s="10"/>
      <c r="C402" s="16"/>
      <c r="D402" s="16"/>
      <c r="E402" s="10"/>
      <c r="F402" s="16"/>
      <c r="G402" s="10"/>
      <c r="H402" s="10"/>
      <c r="I402" s="10"/>
      <c r="J402" s="10"/>
      <c r="K402" s="16"/>
      <c r="L402" s="10"/>
      <c r="M402" s="10"/>
      <c r="N402" s="16"/>
      <c r="O402" s="38"/>
      <c r="P402" s="38"/>
      <c r="Q402" s="38"/>
      <c r="R402" s="38"/>
      <c r="T402" s="6"/>
    </row>
    <row r="403" spans="1:21" ht="12.75" customHeight="1">
      <c r="B403" s="19"/>
      <c r="C403" s="19"/>
      <c r="D403" s="19"/>
      <c r="E403" s="19"/>
      <c r="F403" s="19"/>
      <c r="G403" s="16"/>
      <c r="H403" s="19"/>
      <c r="I403" s="19"/>
      <c r="J403" s="19"/>
      <c r="K403" s="19"/>
      <c r="L403" s="19"/>
      <c r="M403" s="19"/>
      <c r="N403" s="19"/>
      <c r="O403" s="38"/>
      <c r="P403" s="38"/>
      <c r="Q403" s="38"/>
      <c r="R403" s="38"/>
      <c r="T403" s="6"/>
    </row>
    <row r="404" spans="1:21" ht="12.75" customHeight="1">
      <c r="B404" s="19"/>
      <c r="C404" s="19"/>
      <c r="D404" s="19"/>
      <c r="E404" s="19"/>
      <c r="F404" s="19"/>
      <c r="G404" s="20"/>
      <c r="H404" s="19"/>
      <c r="I404" s="19"/>
      <c r="J404" s="19"/>
      <c r="K404" s="19"/>
      <c r="L404" s="19"/>
      <c r="M404" s="19"/>
      <c r="N404" s="19"/>
      <c r="O404" s="38"/>
      <c r="P404" s="38"/>
      <c r="Q404" s="38"/>
      <c r="R404" s="38"/>
      <c r="T404" s="6"/>
    </row>
    <row r="405" spans="1:21" ht="12.75" customHeight="1">
      <c r="B405" s="19"/>
      <c r="C405" s="19"/>
      <c r="D405" s="19"/>
      <c r="E405" s="19"/>
      <c r="F405" s="19"/>
      <c r="G405" s="20"/>
      <c r="H405" s="19"/>
      <c r="I405" s="19"/>
      <c r="J405" s="19"/>
      <c r="K405" s="19"/>
      <c r="L405" s="19"/>
      <c r="M405" s="19"/>
      <c r="N405" s="19"/>
      <c r="O405" s="38"/>
      <c r="P405" s="38"/>
      <c r="Q405" s="38"/>
      <c r="R405" s="38"/>
      <c r="T405" s="6"/>
    </row>
    <row r="406" spans="1:21" ht="12.75" customHeight="1">
      <c r="B406" s="10"/>
      <c r="C406" s="10"/>
      <c r="D406" s="10"/>
      <c r="E406" s="10"/>
      <c r="F406" s="10"/>
      <c r="G406" s="16"/>
      <c r="H406" s="16"/>
      <c r="I406" s="16"/>
      <c r="J406" s="16"/>
      <c r="K406" s="16"/>
      <c r="L406" s="16"/>
      <c r="M406" s="16"/>
      <c r="N406" s="16"/>
      <c r="O406" s="38"/>
      <c r="P406" s="38"/>
      <c r="Q406" s="38"/>
      <c r="R406" s="38"/>
      <c r="T406" s="6"/>
    </row>
    <row r="407" spans="1:21" ht="12.75" customHeight="1">
      <c r="B407" s="19"/>
      <c r="C407" s="19"/>
      <c r="D407" s="19"/>
      <c r="E407" s="19"/>
      <c r="F407" s="19"/>
      <c r="G407" s="20"/>
      <c r="H407" s="19"/>
      <c r="I407" s="19"/>
      <c r="J407" s="19"/>
      <c r="K407" s="19"/>
      <c r="L407" s="19"/>
      <c r="M407" s="19"/>
      <c r="N407" s="19"/>
      <c r="O407" s="38"/>
      <c r="P407" s="38"/>
      <c r="Q407" s="38"/>
      <c r="R407" s="38"/>
      <c r="T407" s="6"/>
    </row>
    <row r="408" spans="1:21" ht="12.75" customHeight="1">
      <c r="B408" s="19"/>
      <c r="C408" s="19"/>
      <c r="D408" s="19"/>
      <c r="E408" s="19"/>
      <c r="F408" s="19"/>
      <c r="G408" s="20"/>
      <c r="H408" s="19"/>
      <c r="I408" s="19"/>
      <c r="J408" s="19"/>
      <c r="K408" s="19"/>
      <c r="L408" s="19"/>
      <c r="M408" s="19"/>
      <c r="N408" s="19"/>
      <c r="O408" s="38"/>
      <c r="P408" s="38"/>
      <c r="Q408" s="38"/>
      <c r="R408" s="38"/>
      <c r="T408" s="6"/>
    </row>
    <row r="409" spans="1:21" ht="12.75" customHeight="1">
      <c r="B409" s="19"/>
      <c r="C409" s="19"/>
      <c r="D409" s="19"/>
      <c r="E409" s="19"/>
      <c r="F409" s="19"/>
      <c r="G409" s="16"/>
      <c r="H409" s="19"/>
      <c r="I409" s="19"/>
      <c r="J409" s="19"/>
      <c r="K409" s="19"/>
      <c r="L409" s="19"/>
      <c r="M409" s="19"/>
      <c r="N409" s="19"/>
      <c r="O409" s="38"/>
      <c r="P409" s="38"/>
      <c r="Q409" s="38"/>
      <c r="R409" s="38"/>
      <c r="T409" s="6"/>
    </row>
    <row r="410" spans="1:21" ht="12.75" customHeight="1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38"/>
      <c r="P410" s="38"/>
      <c r="Q410" s="38"/>
      <c r="R410" s="38"/>
      <c r="T410" s="6"/>
    </row>
    <row r="411" spans="1:21" ht="12.75" customHeight="1">
      <c r="B411" s="19"/>
      <c r="C411" s="19"/>
      <c r="D411" s="19"/>
      <c r="E411" s="19"/>
      <c r="F411" s="19"/>
      <c r="G411" s="16"/>
      <c r="H411" s="19"/>
      <c r="I411" s="19"/>
      <c r="J411" s="19"/>
      <c r="K411" s="19"/>
      <c r="L411" s="19"/>
      <c r="M411" s="19"/>
      <c r="N411" s="19"/>
      <c r="O411" s="38"/>
      <c r="P411" s="38"/>
      <c r="Q411" s="38"/>
      <c r="R411" s="38"/>
      <c r="T411" s="6"/>
    </row>
    <row r="412" spans="1:21" ht="12.75" customHeight="1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38"/>
      <c r="P412" s="38"/>
      <c r="Q412" s="38"/>
      <c r="R412" s="38"/>
      <c r="T412" s="6"/>
    </row>
    <row r="413" spans="1:21" ht="12.75" customHeight="1">
      <c r="A413" s="11"/>
      <c r="B413" s="11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38"/>
      <c r="P413" s="38"/>
      <c r="Q413" s="38"/>
      <c r="R413" s="38"/>
      <c r="T413" s="6"/>
    </row>
    <row r="414" spans="1:21" ht="12.75" customHeight="1" thickBot="1">
      <c r="T414" s="6"/>
    </row>
    <row r="415" spans="1:21" ht="12.75" customHeight="1">
      <c r="A415" s="35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T415" s="6"/>
    </row>
    <row r="416" spans="1:21" ht="12.75" customHeight="1">
      <c r="B416" s="19"/>
      <c r="C416" s="19"/>
      <c r="D416" s="19"/>
      <c r="E416" s="19"/>
      <c r="F416" s="19"/>
      <c r="G416" s="20"/>
      <c r="H416" s="19"/>
      <c r="I416" s="19"/>
      <c r="J416" s="19"/>
      <c r="K416" s="19"/>
      <c r="L416" s="19"/>
      <c r="M416" s="19"/>
      <c r="N416" s="19"/>
      <c r="O416" s="9"/>
      <c r="P416" s="9"/>
      <c r="Q416" s="38"/>
      <c r="R416" s="38"/>
      <c r="T416" s="6"/>
      <c r="U416" s="36"/>
    </row>
    <row r="417" spans="1:22" ht="12.75" customHeight="1">
      <c r="B417" s="19"/>
      <c r="C417" s="19"/>
      <c r="D417" s="19"/>
      <c r="E417" s="19"/>
      <c r="F417" s="19"/>
      <c r="G417" s="20"/>
      <c r="H417" s="19"/>
      <c r="I417" s="19"/>
      <c r="J417" s="19"/>
      <c r="K417" s="19"/>
      <c r="L417" s="19"/>
      <c r="M417" s="19"/>
      <c r="N417" s="19"/>
      <c r="O417" s="9"/>
      <c r="P417" s="9"/>
      <c r="Q417" s="38"/>
      <c r="R417" s="38"/>
      <c r="T417" s="6"/>
      <c r="U417" s="12"/>
    </row>
    <row r="418" spans="1:22" ht="12.75" customHeight="1">
      <c r="A418" s="12"/>
      <c r="B418" s="19"/>
      <c r="C418" s="19"/>
      <c r="D418" s="19"/>
      <c r="E418" s="19"/>
      <c r="F418" s="19"/>
      <c r="G418" s="20"/>
      <c r="H418" s="19"/>
      <c r="I418" s="19"/>
      <c r="J418" s="19"/>
      <c r="K418" s="19"/>
      <c r="L418" s="19"/>
      <c r="M418" s="19"/>
      <c r="N418" s="19"/>
      <c r="O418" s="9"/>
      <c r="P418" s="9"/>
      <c r="Q418" s="38"/>
      <c r="R418" s="38"/>
    </row>
    <row r="419" spans="1:22" ht="12.75" customHeight="1">
      <c r="B419" s="19"/>
      <c r="C419" s="19"/>
      <c r="D419" s="19"/>
      <c r="E419" s="19"/>
      <c r="F419" s="19"/>
      <c r="G419" s="20"/>
      <c r="H419" s="19"/>
      <c r="I419" s="19"/>
      <c r="J419" s="19"/>
      <c r="K419" s="19"/>
      <c r="L419" s="19"/>
      <c r="M419" s="19"/>
      <c r="N419" s="19"/>
      <c r="O419" s="9"/>
      <c r="P419" s="9"/>
      <c r="Q419" s="38"/>
      <c r="R419" s="38"/>
      <c r="T419" s="6"/>
    </row>
    <row r="420" spans="1:22" ht="12.75" customHeight="1">
      <c r="A420" s="12"/>
      <c r="B420" s="19"/>
      <c r="C420" s="19"/>
      <c r="D420" s="19"/>
      <c r="E420" s="19"/>
      <c r="F420" s="19"/>
      <c r="G420" s="20"/>
      <c r="H420" s="19"/>
      <c r="I420" s="19"/>
      <c r="J420" s="19"/>
      <c r="K420" s="19"/>
      <c r="L420" s="19"/>
      <c r="M420" s="19"/>
      <c r="N420" s="19"/>
      <c r="O420" s="9"/>
      <c r="P420" s="9"/>
      <c r="Q420" s="38"/>
      <c r="R420" s="38"/>
      <c r="T420" s="6"/>
      <c r="V420" s="6"/>
    </row>
    <row r="421" spans="1:22" ht="12.75" customHeight="1">
      <c r="A421" s="12"/>
      <c r="B421" s="19"/>
      <c r="C421" s="19"/>
      <c r="D421" s="19"/>
      <c r="E421" s="19"/>
      <c r="F421" s="19"/>
      <c r="G421" s="20"/>
      <c r="H421" s="19"/>
      <c r="I421" s="19"/>
      <c r="J421" s="19"/>
      <c r="K421" s="19"/>
      <c r="L421" s="19"/>
      <c r="M421" s="19"/>
      <c r="N421" s="19"/>
      <c r="O421" s="9"/>
      <c r="P421" s="9"/>
      <c r="Q421" s="38"/>
      <c r="R421" s="38"/>
      <c r="T421" s="6"/>
      <c r="V421" s="6"/>
    </row>
    <row r="422" spans="1:22" ht="12.75" customHeight="1">
      <c r="A422" s="12"/>
      <c r="B422" s="19"/>
      <c r="C422" s="19"/>
      <c r="D422" s="19"/>
      <c r="E422" s="19"/>
      <c r="F422" s="19"/>
      <c r="G422" s="20"/>
      <c r="H422" s="19"/>
      <c r="I422" s="19"/>
      <c r="J422" s="19"/>
      <c r="K422" s="19"/>
      <c r="L422" s="19"/>
      <c r="M422" s="19"/>
      <c r="N422" s="19"/>
      <c r="O422" s="9"/>
      <c r="P422" s="9"/>
      <c r="Q422" s="38"/>
      <c r="R422" s="38"/>
      <c r="T422" s="6"/>
      <c r="V422" s="6"/>
    </row>
    <row r="423" spans="1:22" ht="12.75" customHeight="1">
      <c r="B423" s="19"/>
      <c r="C423" s="19"/>
      <c r="D423" s="19"/>
      <c r="E423" s="19"/>
      <c r="F423" s="19"/>
      <c r="G423" s="20"/>
      <c r="H423" s="19"/>
      <c r="I423" s="19"/>
      <c r="J423" s="19"/>
      <c r="K423" s="19"/>
      <c r="L423" s="19"/>
      <c r="M423" s="19"/>
      <c r="N423" s="19"/>
      <c r="O423" s="9"/>
      <c r="P423" s="9"/>
      <c r="Q423" s="38"/>
      <c r="R423" s="38"/>
      <c r="T423" s="6"/>
      <c r="V423" s="6"/>
    </row>
    <row r="424" spans="1:22" ht="12.75" customHeight="1">
      <c r="B424" s="19"/>
      <c r="C424" s="19"/>
      <c r="D424" s="19"/>
      <c r="E424" s="19"/>
      <c r="F424" s="19"/>
      <c r="G424" s="20"/>
      <c r="H424" s="19"/>
      <c r="I424" s="19"/>
      <c r="J424" s="19"/>
      <c r="K424" s="19"/>
      <c r="L424" s="19"/>
      <c r="M424" s="19"/>
      <c r="N424" s="19"/>
      <c r="O424" s="9"/>
      <c r="P424" s="9"/>
      <c r="Q424" s="38"/>
      <c r="R424" s="38"/>
      <c r="T424" s="6"/>
      <c r="V424" s="6"/>
    </row>
    <row r="425" spans="1:22" ht="12.75" customHeight="1">
      <c r="A425" s="11"/>
      <c r="B425" s="7"/>
      <c r="C425" s="7"/>
      <c r="D425" s="7"/>
      <c r="E425" s="7"/>
      <c r="F425" s="7"/>
      <c r="G425" s="37"/>
      <c r="H425" s="7"/>
      <c r="I425" s="7"/>
      <c r="J425" s="7"/>
      <c r="K425" s="7"/>
      <c r="L425" s="7"/>
      <c r="M425" s="7"/>
      <c r="N425" s="7"/>
      <c r="O425" s="9"/>
      <c r="P425" s="9"/>
      <c r="Q425" s="38"/>
      <c r="R425" s="38"/>
      <c r="T425" s="6"/>
      <c r="V425" s="6"/>
    </row>
    <row r="426" spans="1:22" ht="12.75" customHeight="1">
      <c r="T426" s="6"/>
      <c r="V426" s="6"/>
    </row>
    <row r="427" spans="1:22" ht="12.75" customHeight="1">
      <c r="A427" s="2"/>
      <c r="L427" s="11"/>
      <c r="M427" s="12"/>
      <c r="N427" s="11"/>
      <c r="O427" s="5"/>
      <c r="P427" s="5"/>
      <c r="Q427" s="11"/>
      <c r="R427" s="11"/>
      <c r="T427" s="6"/>
      <c r="V427" s="6"/>
    </row>
    <row r="428" spans="1:22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K428" s="11"/>
      <c r="L428" s="11"/>
      <c r="O428" s="11"/>
      <c r="P428" s="5"/>
      <c r="Q428" s="5"/>
      <c r="R428" s="5"/>
      <c r="T428" s="6"/>
    </row>
    <row r="429" spans="1:22" ht="12.75" customHeight="1">
      <c r="A429" s="12"/>
      <c r="F429" s="13"/>
      <c r="G429" s="13"/>
      <c r="H429" s="13"/>
      <c r="I429" s="2"/>
      <c r="K429" s="12"/>
      <c r="L429" s="11"/>
      <c r="O429" s="11"/>
      <c r="P429" s="5"/>
      <c r="Q429" s="5"/>
      <c r="R429" s="5"/>
      <c r="T429" s="6"/>
    </row>
    <row r="430" spans="1:22" ht="12.75" customHeight="1" thickBot="1">
      <c r="A430" s="12"/>
      <c r="F430" s="13"/>
      <c r="G430" s="13"/>
      <c r="H430" s="13"/>
      <c r="I430" s="2"/>
      <c r="K430" s="12"/>
      <c r="O430" s="5"/>
      <c r="P430" s="5"/>
      <c r="Q430" s="5"/>
      <c r="R430" s="5"/>
      <c r="T430" s="6"/>
    </row>
    <row r="431" spans="1:22" ht="12.75" customHeight="1">
      <c r="A431" s="35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T431" s="6"/>
    </row>
    <row r="432" spans="1:22" ht="12.75" customHeight="1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38"/>
      <c r="P432" s="38"/>
      <c r="Q432" s="38"/>
      <c r="R432" s="38"/>
      <c r="T432" s="6"/>
    </row>
    <row r="433" spans="1:22" ht="12.75" customHeight="1">
      <c r="A433" s="12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38"/>
      <c r="P433" s="38"/>
      <c r="Q433" s="38"/>
      <c r="R433" s="38"/>
      <c r="T433" s="6"/>
      <c r="U433" s="36"/>
    </row>
    <row r="434" spans="1:22" ht="12.75" customHeight="1">
      <c r="B434" s="19"/>
      <c r="C434" s="19"/>
      <c r="D434" s="19"/>
      <c r="E434" s="19"/>
      <c r="F434" s="19"/>
      <c r="G434" s="16"/>
      <c r="H434" s="19"/>
      <c r="I434" s="19"/>
      <c r="J434" s="19"/>
      <c r="K434" s="19"/>
      <c r="L434" s="19"/>
      <c r="M434" s="19"/>
      <c r="N434" s="19"/>
      <c r="O434" s="38"/>
      <c r="P434" s="38"/>
      <c r="Q434" s="38"/>
      <c r="R434" s="38"/>
      <c r="T434" s="6"/>
    </row>
    <row r="435" spans="1:22" ht="12.75" customHeight="1">
      <c r="B435" s="10"/>
      <c r="C435" s="16"/>
      <c r="D435" s="16"/>
      <c r="E435" s="10"/>
      <c r="F435" s="16"/>
      <c r="G435" s="10"/>
      <c r="H435" s="10"/>
      <c r="I435" s="10"/>
      <c r="J435" s="10"/>
      <c r="K435" s="16"/>
      <c r="L435" s="10"/>
      <c r="M435" s="10"/>
      <c r="N435" s="16"/>
      <c r="O435" s="38"/>
      <c r="P435" s="38"/>
      <c r="Q435" s="38"/>
      <c r="R435" s="38"/>
      <c r="T435" s="6"/>
      <c r="U435" s="12"/>
      <c r="V435" s="6"/>
    </row>
    <row r="436" spans="1:22" ht="12.75" customHeight="1">
      <c r="B436" s="19"/>
      <c r="C436" s="19"/>
      <c r="D436" s="19"/>
      <c r="E436" s="19"/>
      <c r="F436" s="19"/>
      <c r="G436" s="20"/>
      <c r="H436" s="19"/>
      <c r="I436" s="19"/>
      <c r="J436" s="19"/>
      <c r="K436" s="19"/>
      <c r="L436" s="19"/>
      <c r="M436" s="19"/>
      <c r="N436" s="19"/>
      <c r="O436" s="38"/>
      <c r="P436" s="38"/>
      <c r="Q436" s="38"/>
      <c r="R436" s="38"/>
    </row>
    <row r="437" spans="1:22" ht="12.75" customHeight="1">
      <c r="B437" s="19"/>
      <c r="C437" s="19"/>
      <c r="D437" s="19"/>
      <c r="E437" s="19"/>
      <c r="F437" s="19"/>
      <c r="G437" s="20"/>
      <c r="H437" s="19"/>
      <c r="I437" s="19"/>
      <c r="J437" s="19"/>
      <c r="K437" s="19"/>
      <c r="L437" s="19"/>
      <c r="M437" s="19"/>
      <c r="N437" s="19"/>
      <c r="O437" s="38"/>
      <c r="P437" s="38"/>
      <c r="Q437" s="38"/>
      <c r="R437" s="38"/>
      <c r="T437" s="6"/>
      <c r="U437" s="36"/>
    </row>
    <row r="438" spans="1:22" ht="12.75" customHeight="1">
      <c r="B438" s="19"/>
      <c r="C438" s="19"/>
      <c r="D438" s="19"/>
      <c r="E438" s="19"/>
      <c r="F438" s="19"/>
      <c r="G438" s="20"/>
      <c r="H438" s="19"/>
      <c r="I438" s="19"/>
      <c r="J438" s="19"/>
      <c r="K438" s="19"/>
      <c r="L438" s="19"/>
      <c r="M438" s="19"/>
      <c r="N438" s="19"/>
      <c r="O438" s="38"/>
      <c r="P438" s="38"/>
      <c r="Q438" s="38"/>
      <c r="R438" s="38"/>
      <c r="T438" s="6"/>
    </row>
    <row r="439" spans="1:22" ht="12.75" customHeight="1">
      <c r="B439" s="10"/>
      <c r="C439" s="10"/>
      <c r="D439" s="10"/>
      <c r="E439" s="10"/>
      <c r="F439" s="10"/>
      <c r="G439" s="16"/>
      <c r="H439" s="16"/>
      <c r="I439" s="16"/>
      <c r="J439" s="16"/>
      <c r="K439" s="16"/>
      <c r="L439" s="16"/>
      <c r="M439" s="16"/>
      <c r="N439" s="16"/>
      <c r="O439" s="38"/>
      <c r="P439" s="38"/>
      <c r="Q439" s="38"/>
      <c r="R439" s="38"/>
      <c r="T439" s="6"/>
    </row>
    <row r="440" spans="1:22" ht="12.75" customHeight="1">
      <c r="B440" s="19"/>
      <c r="C440" s="19"/>
      <c r="D440" s="19"/>
      <c r="E440" s="19"/>
      <c r="F440" s="19"/>
      <c r="G440" s="20"/>
      <c r="H440" s="19"/>
      <c r="I440" s="19"/>
      <c r="J440" s="19"/>
      <c r="K440" s="19"/>
      <c r="L440" s="19"/>
      <c r="M440" s="19"/>
      <c r="N440" s="19"/>
      <c r="O440" s="38"/>
      <c r="P440" s="38"/>
      <c r="Q440" s="38"/>
      <c r="R440" s="38"/>
      <c r="T440" s="6"/>
    </row>
    <row r="441" spans="1:22" ht="12.75" customHeight="1">
      <c r="B441" s="19"/>
      <c r="C441" s="19"/>
      <c r="D441" s="19"/>
      <c r="E441" s="19"/>
      <c r="F441" s="19"/>
      <c r="G441" s="20"/>
      <c r="H441" s="19"/>
      <c r="I441" s="19"/>
      <c r="J441" s="19"/>
      <c r="K441" s="19"/>
      <c r="L441" s="19"/>
      <c r="M441" s="19"/>
      <c r="N441" s="19"/>
      <c r="O441" s="38"/>
      <c r="P441" s="38"/>
      <c r="Q441" s="38"/>
      <c r="R441" s="38"/>
      <c r="T441" s="6"/>
    </row>
    <row r="442" spans="1:22" ht="12.75" customHeight="1">
      <c r="B442" s="19"/>
      <c r="C442" s="19"/>
      <c r="D442" s="19"/>
      <c r="E442" s="19"/>
      <c r="F442" s="19"/>
      <c r="G442" s="16"/>
      <c r="H442" s="19"/>
      <c r="I442" s="19"/>
      <c r="J442" s="19"/>
      <c r="K442" s="19"/>
      <c r="L442" s="19"/>
      <c r="M442" s="19"/>
      <c r="N442" s="19"/>
      <c r="O442" s="38"/>
      <c r="P442" s="38"/>
      <c r="Q442" s="38"/>
      <c r="R442" s="38"/>
      <c r="T442" s="6"/>
    </row>
    <row r="443" spans="1:22" ht="12.75" customHeight="1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38"/>
      <c r="P443" s="38"/>
      <c r="Q443" s="38"/>
      <c r="R443" s="38"/>
      <c r="T443" s="6"/>
    </row>
    <row r="444" spans="1:22" ht="12.75" customHeight="1">
      <c r="B444" s="19"/>
      <c r="C444" s="19"/>
      <c r="D444" s="19"/>
      <c r="E444" s="19"/>
      <c r="F444" s="19"/>
      <c r="G444" s="20"/>
      <c r="H444" s="19"/>
      <c r="I444" s="19"/>
      <c r="J444" s="19"/>
      <c r="K444" s="19"/>
      <c r="L444" s="19"/>
      <c r="M444" s="19"/>
      <c r="N444" s="19"/>
      <c r="O444" s="38"/>
      <c r="P444" s="38"/>
      <c r="Q444" s="38"/>
      <c r="R444" s="38"/>
      <c r="T444" s="6"/>
    </row>
    <row r="445" spans="1:22" ht="12.75" customHeight="1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38"/>
      <c r="P445" s="38"/>
      <c r="Q445" s="38"/>
      <c r="R445" s="38"/>
      <c r="T445" s="6"/>
    </row>
    <row r="446" spans="1:22" ht="12.75" customHeight="1">
      <c r="A446" s="11"/>
      <c r="B446" s="11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38"/>
      <c r="P446" s="38"/>
      <c r="Q446" s="38"/>
      <c r="R446" s="38"/>
      <c r="T446" s="6"/>
    </row>
    <row r="447" spans="1:22" ht="12.75" customHeight="1" thickBot="1">
      <c r="T447" s="6"/>
    </row>
    <row r="448" spans="1:22" ht="12.75" customHeight="1">
      <c r="A448" s="35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T448" s="6"/>
    </row>
    <row r="449" spans="1:22" ht="12.75" customHeight="1">
      <c r="B449" s="19"/>
      <c r="C449" s="19"/>
      <c r="D449" s="19"/>
      <c r="E449" s="19"/>
      <c r="F449" s="19"/>
      <c r="G449" s="20"/>
      <c r="H449" s="19"/>
      <c r="I449" s="19"/>
      <c r="J449" s="19"/>
      <c r="K449" s="19"/>
      <c r="L449" s="19"/>
      <c r="M449" s="19"/>
      <c r="N449" s="19"/>
      <c r="O449" s="9"/>
      <c r="P449" s="9"/>
      <c r="Q449" s="38"/>
      <c r="R449" s="38"/>
      <c r="T449" s="6"/>
    </row>
    <row r="450" spans="1:22" ht="12.75" customHeight="1">
      <c r="B450" s="19"/>
      <c r="C450" s="19"/>
      <c r="D450" s="19"/>
      <c r="E450" s="19"/>
      <c r="F450" s="19"/>
      <c r="G450" s="20"/>
      <c r="H450" s="19"/>
      <c r="I450" s="19"/>
      <c r="J450" s="19"/>
      <c r="K450" s="19"/>
      <c r="L450" s="19"/>
      <c r="M450" s="19"/>
      <c r="N450" s="19"/>
      <c r="O450" s="9"/>
      <c r="P450" s="9"/>
      <c r="Q450" s="38"/>
      <c r="R450" s="38"/>
      <c r="T450" s="6"/>
    </row>
    <row r="451" spans="1:22" ht="12.75" customHeight="1">
      <c r="A451" s="12"/>
      <c r="B451" s="19"/>
      <c r="C451" s="19"/>
      <c r="D451" s="19"/>
      <c r="E451" s="19"/>
      <c r="F451" s="19"/>
      <c r="G451" s="20"/>
      <c r="H451" s="19"/>
      <c r="I451" s="19"/>
      <c r="J451" s="19"/>
      <c r="K451" s="19"/>
      <c r="L451" s="19"/>
      <c r="M451" s="19"/>
      <c r="N451" s="19"/>
      <c r="O451" s="9"/>
      <c r="P451" s="9"/>
      <c r="Q451" s="38"/>
      <c r="R451" s="38"/>
      <c r="T451" s="6"/>
    </row>
    <row r="452" spans="1:22" ht="12.75" customHeight="1">
      <c r="B452" s="19"/>
      <c r="C452" s="19"/>
      <c r="D452" s="19"/>
      <c r="E452" s="19"/>
      <c r="F452" s="19"/>
      <c r="G452" s="20"/>
      <c r="H452" s="19"/>
      <c r="I452" s="19"/>
      <c r="J452" s="19"/>
      <c r="K452" s="19"/>
      <c r="L452" s="19"/>
      <c r="M452" s="19"/>
      <c r="N452" s="19"/>
      <c r="O452" s="9"/>
      <c r="P452" s="9"/>
      <c r="Q452" s="38"/>
      <c r="R452" s="38"/>
      <c r="T452" s="6"/>
      <c r="U452" s="36"/>
    </row>
    <row r="453" spans="1:22" ht="12.75" customHeight="1">
      <c r="A453" s="12"/>
      <c r="B453" s="19"/>
      <c r="C453" s="19"/>
      <c r="D453" s="19"/>
      <c r="E453" s="19"/>
      <c r="F453" s="19"/>
      <c r="G453" s="20"/>
      <c r="H453" s="19"/>
      <c r="I453" s="19"/>
      <c r="J453" s="19"/>
      <c r="K453" s="19"/>
      <c r="L453" s="19"/>
      <c r="M453" s="19"/>
      <c r="N453" s="19"/>
      <c r="O453" s="9"/>
      <c r="P453" s="9"/>
      <c r="Q453" s="38"/>
      <c r="R453" s="38"/>
      <c r="T453" s="6"/>
      <c r="U453" s="12"/>
    </row>
    <row r="454" spans="1:22" ht="12.75" customHeight="1">
      <c r="A454" s="12"/>
      <c r="B454" s="19"/>
      <c r="C454" s="19"/>
      <c r="D454" s="19"/>
      <c r="E454" s="19"/>
      <c r="F454" s="19"/>
      <c r="G454" s="20"/>
      <c r="H454" s="19"/>
      <c r="I454" s="19"/>
      <c r="J454" s="19"/>
      <c r="K454" s="19"/>
      <c r="L454" s="19"/>
      <c r="M454" s="19"/>
      <c r="N454" s="19"/>
      <c r="O454" s="9"/>
      <c r="P454" s="9"/>
      <c r="Q454" s="38"/>
      <c r="R454" s="38"/>
    </row>
    <row r="455" spans="1:22" ht="12.75" customHeight="1">
      <c r="A455" s="12"/>
      <c r="B455" s="19"/>
      <c r="C455" s="19"/>
      <c r="D455" s="19"/>
      <c r="E455" s="19"/>
      <c r="F455" s="19"/>
      <c r="G455" s="20"/>
      <c r="H455" s="19"/>
      <c r="I455" s="19"/>
      <c r="J455" s="19"/>
      <c r="K455" s="19"/>
      <c r="L455" s="19"/>
      <c r="M455" s="19"/>
      <c r="N455" s="19"/>
      <c r="O455" s="9"/>
      <c r="P455" s="9"/>
      <c r="Q455" s="38"/>
      <c r="R455" s="38"/>
      <c r="T455" s="6"/>
    </row>
    <row r="456" spans="1:22" ht="12.75" customHeight="1">
      <c r="B456" s="19"/>
      <c r="C456" s="19"/>
      <c r="D456" s="19"/>
      <c r="E456" s="19"/>
      <c r="F456" s="19"/>
      <c r="G456" s="20"/>
      <c r="H456" s="19"/>
      <c r="I456" s="19"/>
      <c r="J456" s="19"/>
      <c r="K456" s="19"/>
      <c r="L456" s="19"/>
      <c r="M456" s="19"/>
      <c r="N456" s="19"/>
      <c r="O456" s="9"/>
      <c r="P456" s="9"/>
      <c r="Q456" s="38"/>
      <c r="R456" s="38"/>
      <c r="T456" s="6"/>
      <c r="V456" s="6"/>
    </row>
    <row r="457" spans="1:22" ht="12.75" customHeight="1">
      <c r="B457" s="19"/>
      <c r="C457" s="19"/>
      <c r="D457" s="19"/>
      <c r="E457" s="19"/>
      <c r="F457" s="19"/>
      <c r="G457" s="20"/>
      <c r="H457" s="19"/>
      <c r="I457" s="19"/>
      <c r="J457" s="19"/>
      <c r="K457" s="19"/>
      <c r="L457" s="19"/>
      <c r="M457" s="19"/>
      <c r="N457" s="19"/>
      <c r="O457" s="9"/>
      <c r="P457" s="9"/>
      <c r="Q457" s="38"/>
      <c r="R457" s="38"/>
      <c r="T457" s="6"/>
      <c r="V457" s="6"/>
    </row>
    <row r="458" spans="1:22" ht="12.75" customHeight="1">
      <c r="A458" s="11"/>
      <c r="B458" s="7"/>
      <c r="C458" s="7"/>
      <c r="D458" s="7"/>
      <c r="E458" s="7"/>
      <c r="F458" s="7"/>
      <c r="G458" s="37"/>
      <c r="H458" s="7"/>
      <c r="I458" s="7"/>
      <c r="J458" s="7"/>
      <c r="K458" s="7"/>
      <c r="L458" s="7"/>
      <c r="M458" s="7"/>
      <c r="N458" s="7"/>
      <c r="O458" s="9"/>
      <c r="P458" s="9"/>
      <c r="Q458" s="38"/>
      <c r="R458" s="38"/>
      <c r="T458" s="6"/>
      <c r="V458" s="6"/>
    </row>
    <row r="459" spans="1:22" ht="12.75" customHeight="1">
      <c r="T459" s="6"/>
      <c r="V459" s="6"/>
    </row>
    <row r="460" spans="1:22" ht="12.75" customHeight="1">
      <c r="A460" s="2"/>
      <c r="L460" s="11"/>
      <c r="M460" s="12"/>
      <c r="N460" s="11"/>
      <c r="O460" s="5"/>
      <c r="P460" s="5"/>
      <c r="Q460" s="11"/>
      <c r="R460" s="11"/>
      <c r="T460" s="6"/>
      <c r="V460" s="6"/>
    </row>
    <row r="461" spans="1:22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K461" s="11"/>
      <c r="L461" s="11"/>
      <c r="O461" s="11"/>
      <c r="P461" s="5"/>
      <c r="Q461" s="5"/>
      <c r="R461" s="5"/>
      <c r="T461" s="6"/>
      <c r="V461" s="6"/>
    </row>
    <row r="462" spans="1:22" ht="12.75" customHeight="1">
      <c r="A462" s="12"/>
      <c r="F462" s="13"/>
      <c r="G462" s="13"/>
      <c r="H462" s="13"/>
      <c r="I462" s="2"/>
      <c r="K462" s="12"/>
      <c r="L462" s="11"/>
      <c r="O462" s="11"/>
      <c r="P462" s="5"/>
      <c r="Q462" s="5"/>
      <c r="R462" s="5"/>
      <c r="T462" s="6"/>
      <c r="V462" s="6"/>
    </row>
    <row r="463" spans="1:22" ht="12.75" customHeight="1" thickBot="1">
      <c r="A463" s="12"/>
      <c r="F463" s="13"/>
      <c r="G463" s="13"/>
      <c r="H463" s="13"/>
      <c r="I463" s="2"/>
      <c r="K463" s="12"/>
      <c r="O463" s="5"/>
      <c r="P463" s="5"/>
      <c r="Q463" s="5"/>
      <c r="R463" s="5"/>
      <c r="T463" s="6"/>
      <c r="V463" s="6"/>
    </row>
    <row r="464" spans="1:22" ht="12.75" customHeight="1">
      <c r="A464" s="35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T464" s="6"/>
    </row>
    <row r="465" spans="1:22" ht="12.75" customHeight="1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38"/>
      <c r="P465" s="38"/>
      <c r="Q465" s="38"/>
      <c r="R465" s="38"/>
      <c r="T465" s="6"/>
    </row>
    <row r="466" spans="1:22" ht="12.75" customHeight="1">
      <c r="A466" s="12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38"/>
      <c r="P466" s="38"/>
      <c r="Q466" s="38"/>
      <c r="R466" s="38"/>
      <c r="T466" s="6"/>
    </row>
    <row r="467" spans="1:22" ht="12.75" customHeight="1">
      <c r="B467" s="19"/>
      <c r="C467" s="19"/>
      <c r="D467" s="19"/>
      <c r="E467" s="19"/>
      <c r="F467" s="19"/>
      <c r="G467" s="16"/>
      <c r="H467" s="19"/>
      <c r="I467" s="19"/>
      <c r="J467" s="19"/>
      <c r="K467" s="19"/>
      <c r="L467" s="19"/>
      <c r="M467" s="19"/>
      <c r="N467" s="19"/>
      <c r="O467" s="38"/>
      <c r="P467" s="38"/>
      <c r="Q467" s="38"/>
      <c r="R467" s="38"/>
      <c r="T467" s="6"/>
    </row>
    <row r="468" spans="1:22" ht="12.75" customHeight="1">
      <c r="B468" s="10"/>
      <c r="C468" s="16"/>
      <c r="D468" s="16"/>
      <c r="E468" s="10"/>
      <c r="F468" s="16"/>
      <c r="G468" s="10"/>
      <c r="H468" s="10"/>
      <c r="I468" s="10"/>
      <c r="J468" s="10"/>
      <c r="K468" s="16"/>
      <c r="L468" s="10"/>
      <c r="M468" s="10"/>
      <c r="N468" s="16"/>
      <c r="O468" s="38"/>
      <c r="P468" s="38"/>
      <c r="Q468" s="38"/>
      <c r="R468" s="38"/>
      <c r="T468" s="6"/>
    </row>
    <row r="469" spans="1:22" ht="12.75" customHeight="1">
      <c r="B469" s="10"/>
      <c r="C469" s="10"/>
      <c r="D469" s="10"/>
      <c r="E469" s="10"/>
      <c r="F469" s="10"/>
      <c r="G469" s="16"/>
      <c r="H469" s="16"/>
      <c r="I469" s="16"/>
      <c r="J469" s="16"/>
      <c r="K469" s="16"/>
      <c r="L469" s="16"/>
      <c r="M469" s="16"/>
      <c r="N469" s="16"/>
      <c r="O469" s="38"/>
      <c r="P469" s="38"/>
      <c r="Q469" s="38"/>
      <c r="R469" s="38"/>
      <c r="T469" s="6"/>
      <c r="U469" s="36"/>
    </row>
    <row r="470" spans="1:22" ht="12.75" customHeight="1">
      <c r="B470" s="19"/>
      <c r="C470" s="19"/>
      <c r="D470" s="19"/>
      <c r="E470" s="19"/>
      <c r="F470" s="19"/>
      <c r="G470" s="20"/>
      <c r="H470" s="19"/>
      <c r="I470" s="19"/>
      <c r="J470" s="19"/>
      <c r="K470" s="19"/>
      <c r="L470" s="19"/>
      <c r="M470" s="19"/>
      <c r="N470" s="19"/>
      <c r="O470" s="38"/>
      <c r="P470" s="38"/>
      <c r="Q470" s="38"/>
      <c r="R470" s="38"/>
      <c r="T470" s="6"/>
    </row>
    <row r="471" spans="1:22" ht="12.75" customHeight="1">
      <c r="B471" s="19"/>
      <c r="C471" s="19"/>
      <c r="D471" s="19"/>
      <c r="E471" s="19"/>
      <c r="F471" s="19"/>
      <c r="G471" s="20"/>
      <c r="H471" s="19"/>
      <c r="I471" s="19"/>
      <c r="J471" s="19"/>
      <c r="K471" s="19"/>
      <c r="L471" s="19"/>
      <c r="M471" s="19"/>
      <c r="N471" s="19"/>
      <c r="O471" s="38"/>
      <c r="P471" s="38"/>
      <c r="Q471" s="38"/>
      <c r="R471" s="38"/>
      <c r="T471" s="6"/>
      <c r="U471" s="12"/>
      <c r="V471" s="6"/>
    </row>
    <row r="472" spans="1:22" ht="12.75" customHeight="1">
      <c r="B472" s="10"/>
      <c r="C472" s="10"/>
      <c r="D472" s="10"/>
      <c r="E472" s="10"/>
      <c r="F472" s="10"/>
      <c r="G472" s="16"/>
      <c r="H472" s="16"/>
      <c r="I472" s="16"/>
      <c r="J472" s="16"/>
      <c r="K472" s="16"/>
      <c r="L472" s="16"/>
      <c r="M472" s="16"/>
      <c r="N472" s="16"/>
      <c r="O472" s="38"/>
      <c r="P472" s="38"/>
      <c r="Q472" s="38"/>
      <c r="R472" s="38"/>
    </row>
    <row r="473" spans="1:22" ht="12.75" customHeight="1">
      <c r="B473" s="19"/>
      <c r="C473" s="19"/>
      <c r="D473" s="19"/>
      <c r="E473" s="19"/>
      <c r="F473" s="19"/>
      <c r="G473" s="20"/>
      <c r="H473" s="19"/>
      <c r="I473" s="19"/>
      <c r="J473" s="19"/>
      <c r="K473" s="19"/>
      <c r="L473" s="19"/>
      <c r="M473" s="19"/>
      <c r="N473" s="19"/>
      <c r="O473" s="38"/>
      <c r="P473" s="38"/>
      <c r="Q473" s="38"/>
      <c r="R473" s="38"/>
      <c r="T473" s="6"/>
      <c r="U473" s="36"/>
    </row>
    <row r="474" spans="1:22" ht="12.75" customHeight="1">
      <c r="B474" s="19"/>
      <c r="C474" s="19"/>
      <c r="D474" s="19"/>
      <c r="E474" s="19"/>
      <c r="F474" s="19"/>
      <c r="G474" s="20"/>
      <c r="H474" s="19"/>
      <c r="I474" s="19"/>
      <c r="J474" s="19"/>
      <c r="K474" s="19"/>
      <c r="L474" s="19"/>
      <c r="M474" s="19"/>
      <c r="N474" s="19"/>
      <c r="O474" s="38"/>
      <c r="P474" s="38"/>
      <c r="Q474" s="38"/>
      <c r="R474" s="38"/>
      <c r="T474" s="6"/>
    </row>
    <row r="475" spans="1:22" ht="12.75" customHeight="1">
      <c r="B475" s="19"/>
      <c r="C475" s="19"/>
      <c r="D475" s="19"/>
      <c r="E475" s="19"/>
      <c r="F475" s="19"/>
      <c r="G475" s="16"/>
      <c r="H475" s="19"/>
      <c r="I475" s="19"/>
      <c r="J475" s="19"/>
      <c r="K475" s="19"/>
      <c r="L475" s="19"/>
      <c r="M475" s="19"/>
      <c r="N475" s="19"/>
      <c r="O475" s="38"/>
      <c r="P475" s="38"/>
      <c r="Q475" s="38"/>
      <c r="R475" s="38"/>
      <c r="T475" s="6"/>
    </row>
    <row r="476" spans="1:22" ht="12.75" customHeight="1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38"/>
      <c r="P476" s="38"/>
      <c r="Q476" s="38"/>
      <c r="R476" s="38"/>
      <c r="T476" s="6"/>
    </row>
    <row r="477" spans="1:22" ht="12.75" customHeight="1">
      <c r="B477" s="19"/>
      <c r="C477" s="19"/>
      <c r="D477" s="19"/>
      <c r="E477" s="19"/>
      <c r="F477" s="19"/>
      <c r="G477" s="20"/>
      <c r="H477" s="19"/>
      <c r="I477" s="19"/>
      <c r="J477" s="19"/>
      <c r="K477" s="19"/>
      <c r="L477" s="19"/>
      <c r="M477" s="19"/>
      <c r="N477" s="19"/>
      <c r="O477" s="38"/>
      <c r="P477" s="38"/>
      <c r="Q477" s="38"/>
      <c r="R477" s="38"/>
      <c r="T477" s="6"/>
    </row>
    <row r="478" spans="1:22" ht="12.75" customHeight="1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38"/>
      <c r="P478" s="38"/>
      <c r="Q478" s="38"/>
      <c r="R478" s="38"/>
      <c r="T478" s="6"/>
    </row>
    <row r="479" spans="1:22" ht="12.75" customHeight="1">
      <c r="A479" s="11"/>
      <c r="B479" s="11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38"/>
      <c r="P479" s="38"/>
      <c r="Q479" s="38"/>
      <c r="R479" s="38"/>
      <c r="T479" s="6"/>
    </row>
    <row r="480" spans="1:22" ht="12.75" customHeight="1" thickBot="1">
      <c r="T480" s="6"/>
    </row>
    <row r="481" spans="1:22" ht="12.75" customHeight="1">
      <c r="A481" s="35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T481" s="6"/>
    </row>
    <row r="482" spans="1:22" ht="12.75" customHeight="1">
      <c r="B482" s="19"/>
      <c r="C482" s="19"/>
      <c r="D482" s="19"/>
      <c r="E482" s="19"/>
      <c r="F482" s="19"/>
      <c r="G482" s="20"/>
      <c r="H482" s="19"/>
      <c r="I482" s="19"/>
      <c r="J482" s="19"/>
      <c r="K482" s="19"/>
      <c r="L482" s="19"/>
      <c r="M482" s="19"/>
      <c r="N482" s="19"/>
      <c r="O482" s="9"/>
      <c r="P482" s="9"/>
      <c r="Q482" s="38"/>
      <c r="R482" s="38"/>
      <c r="T482" s="6"/>
    </row>
    <row r="483" spans="1:22" ht="12.75" customHeight="1">
      <c r="B483" s="19"/>
      <c r="C483" s="19"/>
      <c r="D483" s="19"/>
      <c r="E483" s="19"/>
      <c r="F483" s="19"/>
      <c r="G483" s="20"/>
      <c r="H483" s="19"/>
      <c r="I483" s="19"/>
      <c r="J483" s="19"/>
      <c r="K483" s="19"/>
      <c r="L483" s="19"/>
      <c r="M483" s="19"/>
      <c r="N483" s="19"/>
      <c r="O483" s="9"/>
      <c r="P483" s="9"/>
      <c r="Q483" s="38"/>
      <c r="R483" s="38"/>
      <c r="T483" s="6"/>
    </row>
    <row r="484" spans="1:22" ht="12.75" customHeight="1">
      <c r="A484" s="12"/>
      <c r="B484" s="19"/>
      <c r="C484" s="19"/>
      <c r="D484" s="19"/>
      <c r="E484" s="19"/>
      <c r="F484" s="19"/>
      <c r="G484" s="20"/>
      <c r="H484" s="19"/>
      <c r="I484" s="19"/>
      <c r="J484" s="19"/>
      <c r="K484" s="19"/>
      <c r="L484" s="19"/>
      <c r="M484" s="19"/>
      <c r="N484" s="19"/>
      <c r="O484" s="9"/>
      <c r="P484" s="9"/>
      <c r="Q484" s="38"/>
      <c r="R484" s="38"/>
      <c r="T484" s="6"/>
    </row>
    <row r="485" spans="1:22" ht="12.75" customHeight="1">
      <c r="B485" s="19"/>
      <c r="C485" s="19"/>
      <c r="D485" s="19"/>
      <c r="E485" s="19"/>
      <c r="F485" s="19"/>
      <c r="G485" s="20"/>
      <c r="H485" s="19"/>
      <c r="I485" s="19"/>
      <c r="J485" s="19"/>
      <c r="K485" s="19"/>
      <c r="L485" s="19"/>
      <c r="M485" s="19"/>
      <c r="N485" s="19"/>
      <c r="O485" s="9"/>
      <c r="P485" s="9"/>
      <c r="Q485" s="38"/>
      <c r="R485" s="38"/>
      <c r="T485" s="6"/>
    </row>
    <row r="486" spans="1:22" ht="12.75" customHeight="1">
      <c r="A486" s="12"/>
      <c r="B486" s="19"/>
      <c r="C486" s="19"/>
      <c r="D486" s="19"/>
      <c r="E486" s="19"/>
      <c r="F486" s="19"/>
      <c r="G486" s="20"/>
      <c r="H486" s="19"/>
      <c r="I486" s="19"/>
      <c r="J486" s="19"/>
      <c r="K486" s="19"/>
      <c r="L486" s="19"/>
      <c r="M486" s="19"/>
      <c r="N486" s="19"/>
      <c r="O486" s="9"/>
      <c r="P486" s="9"/>
      <c r="Q486" s="38"/>
      <c r="R486" s="38"/>
      <c r="T486" s="6"/>
    </row>
    <row r="487" spans="1:22" ht="12.75" customHeight="1">
      <c r="A487" s="12"/>
      <c r="B487" s="19"/>
      <c r="C487" s="19"/>
      <c r="D487" s="19"/>
      <c r="E487" s="19"/>
      <c r="F487" s="19"/>
      <c r="G487" s="20"/>
      <c r="H487" s="19"/>
      <c r="I487" s="19"/>
      <c r="J487" s="19"/>
      <c r="K487" s="19"/>
      <c r="L487" s="19"/>
      <c r="M487" s="19"/>
      <c r="N487" s="19"/>
      <c r="O487" s="9"/>
      <c r="P487" s="9"/>
      <c r="Q487" s="38"/>
      <c r="R487" s="38"/>
      <c r="T487" s="6"/>
    </row>
    <row r="488" spans="1:22" ht="12.75" customHeight="1">
      <c r="A488" s="12"/>
      <c r="B488" s="19"/>
      <c r="C488" s="19"/>
      <c r="D488" s="19"/>
      <c r="E488" s="19"/>
      <c r="F488" s="19"/>
      <c r="G488" s="20"/>
      <c r="H488" s="19"/>
      <c r="I488" s="19"/>
      <c r="J488" s="19"/>
      <c r="K488" s="19"/>
      <c r="L488" s="19"/>
      <c r="M488" s="19"/>
      <c r="N488" s="19"/>
      <c r="O488" s="9"/>
      <c r="P488" s="9"/>
      <c r="Q488" s="38"/>
      <c r="R488" s="38"/>
      <c r="T488" s="6"/>
      <c r="U488" s="36"/>
    </row>
    <row r="489" spans="1:22" ht="12.75" customHeight="1">
      <c r="B489" s="19"/>
      <c r="C489" s="19"/>
      <c r="D489" s="19"/>
      <c r="E489" s="19"/>
      <c r="F489" s="19"/>
      <c r="G489" s="20"/>
      <c r="H489" s="19"/>
      <c r="I489" s="19"/>
      <c r="J489" s="19"/>
      <c r="K489" s="19"/>
      <c r="L489" s="19"/>
      <c r="M489" s="19"/>
      <c r="N489" s="19"/>
      <c r="O489" s="9"/>
      <c r="P489" s="9"/>
      <c r="Q489" s="38"/>
      <c r="R489" s="38"/>
      <c r="T489" s="6"/>
      <c r="U489" s="12"/>
    </row>
    <row r="490" spans="1:22" ht="12.75" customHeight="1">
      <c r="B490" s="19"/>
      <c r="C490" s="19"/>
      <c r="D490" s="19"/>
      <c r="E490" s="19"/>
      <c r="F490" s="19"/>
      <c r="G490" s="20"/>
      <c r="H490" s="19"/>
      <c r="I490" s="19"/>
      <c r="J490" s="19"/>
      <c r="K490" s="19"/>
      <c r="L490" s="19"/>
      <c r="M490" s="19"/>
      <c r="N490" s="19"/>
      <c r="O490" s="9"/>
      <c r="P490" s="9"/>
      <c r="Q490" s="38"/>
      <c r="R490" s="38"/>
    </row>
    <row r="491" spans="1:22" ht="12.75" customHeight="1">
      <c r="A491" s="11"/>
      <c r="B491" s="7"/>
      <c r="C491" s="7"/>
      <c r="D491" s="7"/>
      <c r="E491" s="7"/>
      <c r="F491" s="7"/>
      <c r="G491" s="37"/>
      <c r="H491" s="7"/>
      <c r="I491" s="7"/>
      <c r="J491" s="7"/>
      <c r="K491" s="7"/>
      <c r="L491" s="7"/>
      <c r="M491" s="7"/>
      <c r="N491" s="7"/>
      <c r="O491" s="9"/>
      <c r="P491" s="9"/>
      <c r="Q491" s="38"/>
      <c r="R491" s="38"/>
      <c r="T491" s="6"/>
    </row>
    <row r="492" spans="1:22" ht="12.75" customHeight="1">
      <c r="T492" s="6"/>
      <c r="V492" s="6"/>
    </row>
    <row r="493" spans="1:22" ht="12.75" customHeight="1">
      <c r="A493" s="2"/>
      <c r="L493" s="11"/>
      <c r="M493" s="12"/>
      <c r="N493" s="11"/>
      <c r="O493" s="5"/>
      <c r="P493" s="5"/>
      <c r="Q493" s="11"/>
      <c r="R493" s="11"/>
      <c r="T493" s="6"/>
      <c r="V493" s="6"/>
    </row>
    <row r="494" spans="1:22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K494" s="11"/>
      <c r="L494" s="11"/>
      <c r="O494" s="11"/>
      <c r="P494" s="5"/>
      <c r="Q494" s="5"/>
      <c r="R494" s="5"/>
      <c r="T494" s="6"/>
      <c r="V494" s="6"/>
    </row>
    <row r="495" spans="1:22" ht="12.75" customHeight="1">
      <c r="A495" s="12"/>
      <c r="F495" s="13"/>
      <c r="G495" s="13"/>
      <c r="H495" s="13"/>
      <c r="I495" s="2"/>
      <c r="K495" s="12"/>
      <c r="L495" s="11"/>
      <c r="O495" s="11"/>
      <c r="P495" s="5"/>
      <c r="Q495" s="5"/>
      <c r="R495" s="5"/>
      <c r="T495" s="6"/>
      <c r="V495" s="6"/>
    </row>
    <row r="496" spans="1:22" ht="12.75" customHeight="1" thickBot="1">
      <c r="A496" s="12"/>
      <c r="F496" s="13"/>
      <c r="G496" s="13"/>
      <c r="H496" s="13"/>
      <c r="I496" s="2"/>
      <c r="K496" s="12"/>
      <c r="O496" s="5"/>
      <c r="P496" s="5"/>
      <c r="Q496" s="5"/>
      <c r="R496" s="5"/>
      <c r="T496" s="6"/>
      <c r="V496" s="6"/>
    </row>
    <row r="497" spans="1:22" ht="12.75" customHeight="1">
      <c r="A497" s="35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T497" s="6"/>
      <c r="V497" s="6"/>
    </row>
    <row r="498" spans="1:22" ht="12.75" customHeight="1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38"/>
      <c r="P498" s="38"/>
      <c r="Q498" s="38"/>
      <c r="R498" s="38"/>
      <c r="T498" s="6"/>
      <c r="V498" s="6"/>
    </row>
    <row r="499" spans="1:22" ht="12.75" customHeight="1">
      <c r="A499" s="12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38"/>
      <c r="P499" s="38"/>
      <c r="Q499" s="38"/>
      <c r="R499" s="38"/>
      <c r="T499" s="6"/>
      <c r="V499" s="6"/>
    </row>
    <row r="500" spans="1:22" ht="12.75" customHeight="1">
      <c r="B500" s="19"/>
      <c r="C500" s="19"/>
      <c r="D500" s="19"/>
      <c r="E500" s="19"/>
      <c r="F500" s="19"/>
      <c r="G500" s="20"/>
      <c r="H500" s="19"/>
      <c r="I500" s="19"/>
      <c r="J500" s="19"/>
      <c r="K500" s="19"/>
      <c r="L500" s="19"/>
      <c r="M500" s="19"/>
      <c r="N500" s="19"/>
      <c r="O500" s="38"/>
      <c r="P500" s="38"/>
      <c r="Q500" s="38"/>
      <c r="R500" s="38"/>
      <c r="T500" s="6"/>
    </row>
    <row r="501" spans="1:22" ht="12.75" customHeight="1">
      <c r="B501" s="10"/>
      <c r="C501" s="16"/>
      <c r="D501" s="16"/>
      <c r="E501" s="10"/>
      <c r="F501" s="16"/>
      <c r="G501" s="10"/>
      <c r="H501" s="10"/>
      <c r="I501" s="10"/>
      <c r="J501" s="10"/>
      <c r="K501" s="16"/>
      <c r="L501" s="10"/>
      <c r="M501" s="10"/>
      <c r="N501" s="16"/>
      <c r="O501" s="38"/>
      <c r="P501" s="38"/>
      <c r="Q501" s="38"/>
      <c r="R501" s="38"/>
      <c r="T501" s="6"/>
    </row>
    <row r="502" spans="1:22" ht="12.75" customHeight="1">
      <c r="B502" s="10"/>
      <c r="C502" s="10"/>
      <c r="D502" s="10"/>
      <c r="E502" s="10"/>
      <c r="F502" s="10"/>
      <c r="G502" s="16"/>
      <c r="H502" s="16"/>
      <c r="I502" s="16"/>
      <c r="J502" s="16"/>
      <c r="K502" s="16"/>
      <c r="L502" s="16"/>
      <c r="M502" s="16"/>
      <c r="N502" s="16"/>
      <c r="O502" s="38"/>
      <c r="P502" s="38"/>
      <c r="Q502" s="38"/>
      <c r="R502" s="38"/>
      <c r="T502" s="6"/>
    </row>
    <row r="503" spans="1:22" ht="12.75" customHeight="1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38"/>
      <c r="P503" s="38"/>
      <c r="Q503" s="38"/>
      <c r="R503" s="38"/>
      <c r="T503" s="6"/>
    </row>
    <row r="504" spans="1:22" ht="12.75" customHeight="1">
      <c r="B504" s="19"/>
      <c r="C504" s="19"/>
      <c r="D504" s="19"/>
      <c r="E504" s="19"/>
      <c r="F504" s="19"/>
      <c r="G504" s="20"/>
      <c r="H504" s="19"/>
      <c r="I504" s="19"/>
      <c r="J504" s="19"/>
      <c r="K504" s="19"/>
      <c r="L504" s="19"/>
      <c r="M504" s="19"/>
      <c r="N504" s="19"/>
      <c r="O504" s="38"/>
      <c r="P504" s="38"/>
      <c r="Q504" s="38"/>
      <c r="R504" s="38"/>
      <c r="T504" s="6"/>
    </row>
    <row r="505" spans="1:22" ht="12.75" customHeight="1">
      <c r="B505" s="10"/>
      <c r="C505" s="10"/>
      <c r="D505" s="10"/>
      <c r="E505" s="10"/>
      <c r="F505" s="10"/>
      <c r="G505" s="16"/>
      <c r="H505" s="16"/>
      <c r="I505" s="16"/>
      <c r="J505" s="16"/>
      <c r="K505" s="16"/>
      <c r="L505" s="16"/>
      <c r="M505" s="16"/>
      <c r="N505" s="16"/>
      <c r="O505" s="38"/>
      <c r="P505" s="38"/>
      <c r="Q505" s="38"/>
      <c r="R505" s="38"/>
      <c r="T505" s="6"/>
      <c r="U505" s="36"/>
    </row>
    <row r="506" spans="1:22" ht="12.75" customHeight="1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38"/>
      <c r="P506" s="38"/>
      <c r="Q506" s="38"/>
      <c r="R506" s="38"/>
      <c r="T506" s="6"/>
    </row>
    <row r="507" spans="1:22" ht="12.75" customHeight="1">
      <c r="B507" s="19"/>
      <c r="C507" s="19"/>
      <c r="D507" s="19"/>
      <c r="E507" s="19"/>
      <c r="F507" s="19"/>
      <c r="G507" s="20"/>
      <c r="H507" s="19"/>
      <c r="I507" s="19"/>
      <c r="J507" s="19"/>
      <c r="K507" s="19"/>
      <c r="L507" s="19"/>
      <c r="M507" s="19"/>
      <c r="N507" s="19"/>
      <c r="O507" s="38"/>
      <c r="P507" s="38"/>
      <c r="Q507" s="38"/>
      <c r="R507" s="38"/>
      <c r="T507" s="6"/>
      <c r="U507" s="12"/>
      <c r="V507" s="6"/>
    </row>
    <row r="508" spans="1:22" ht="12.75" customHeight="1">
      <c r="B508" s="19"/>
      <c r="C508" s="19"/>
      <c r="D508" s="19"/>
      <c r="E508" s="19"/>
      <c r="F508" s="19"/>
      <c r="G508" s="20"/>
      <c r="H508" s="19"/>
      <c r="I508" s="19"/>
      <c r="J508" s="19"/>
      <c r="K508" s="19"/>
      <c r="L508" s="19"/>
      <c r="M508" s="19"/>
      <c r="N508" s="19"/>
      <c r="O508" s="38"/>
      <c r="P508" s="38"/>
      <c r="Q508" s="38"/>
      <c r="R508" s="38"/>
    </row>
    <row r="509" spans="1:22" ht="12.75" customHeight="1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38"/>
      <c r="P509" s="38"/>
      <c r="Q509" s="38"/>
      <c r="R509" s="38"/>
      <c r="T509" s="6"/>
      <c r="U509" s="36"/>
    </row>
    <row r="510" spans="1:22" ht="12.75" customHeight="1">
      <c r="B510" s="19"/>
      <c r="C510" s="19"/>
      <c r="D510" s="19"/>
      <c r="E510" s="19"/>
      <c r="F510" s="19"/>
      <c r="G510" s="16"/>
      <c r="H510" s="19"/>
      <c r="I510" s="19"/>
      <c r="J510" s="19"/>
      <c r="K510" s="19"/>
      <c r="L510" s="19"/>
      <c r="M510" s="19"/>
      <c r="N510" s="19"/>
      <c r="O510" s="38"/>
      <c r="P510" s="38"/>
      <c r="Q510" s="38"/>
      <c r="R510" s="38"/>
      <c r="T510" s="6"/>
    </row>
    <row r="511" spans="1:22" ht="12.75" customHeight="1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38"/>
      <c r="P511" s="38"/>
      <c r="Q511" s="38"/>
      <c r="R511" s="38"/>
      <c r="T511" s="6"/>
    </row>
    <row r="512" spans="1:22" ht="12.75" customHeight="1">
      <c r="A512" s="11"/>
      <c r="B512" s="11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38"/>
      <c r="P512" s="38"/>
      <c r="Q512" s="38"/>
      <c r="R512" s="38"/>
      <c r="T512" s="6"/>
    </row>
    <row r="513" spans="1:22" ht="12.75" customHeight="1" thickBot="1">
      <c r="T513" s="6"/>
    </row>
    <row r="514" spans="1:22" ht="12.75" customHeight="1">
      <c r="A514" s="35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T514" s="6"/>
    </row>
    <row r="515" spans="1:22" ht="12.75" customHeight="1">
      <c r="B515" s="19"/>
      <c r="C515" s="19"/>
      <c r="D515" s="19"/>
      <c r="E515" s="19"/>
      <c r="F515" s="19"/>
      <c r="G515" s="20"/>
      <c r="H515" s="19"/>
      <c r="I515" s="19"/>
      <c r="J515" s="19"/>
      <c r="K515" s="19"/>
      <c r="L515" s="19"/>
      <c r="M515" s="19"/>
      <c r="N515" s="19"/>
      <c r="O515" s="9"/>
      <c r="P515" s="9"/>
      <c r="Q515" s="38"/>
      <c r="R515" s="38"/>
      <c r="T515" s="6"/>
    </row>
    <row r="516" spans="1:22" ht="12.75" customHeight="1">
      <c r="B516" s="19"/>
      <c r="C516" s="19"/>
      <c r="D516" s="19"/>
      <c r="E516" s="19"/>
      <c r="F516" s="19"/>
      <c r="G516" s="20"/>
      <c r="H516" s="19"/>
      <c r="I516" s="19"/>
      <c r="J516" s="19"/>
      <c r="K516" s="19"/>
      <c r="L516" s="19"/>
      <c r="M516" s="19"/>
      <c r="N516" s="19"/>
      <c r="O516" s="9"/>
      <c r="P516" s="9"/>
      <c r="Q516" s="38"/>
      <c r="R516" s="38"/>
      <c r="T516" s="6"/>
    </row>
    <row r="517" spans="1:22" ht="12.75" customHeight="1">
      <c r="A517" s="12"/>
      <c r="B517" s="19"/>
      <c r="C517" s="19"/>
      <c r="D517" s="19"/>
      <c r="E517" s="19"/>
      <c r="F517" s="19"/>
      <c r="G517" s="20"/>
      <c r="H517" s="19"/>
      <c r="I517" s="19"/>
      <c r="J517" s="19"/>
      <c r="K517" s="19"/>
      <c r="L517" s="19"/>
      <c r="M517" s="19"/>
      <c r="N517" s="19"/>
      <c r="O517" s="9"/>
      <c r="P517" s="9"/>
      <c r="Q517" s="38"/>
      <c r="R517" s="38"/>
      <c r="T517" s="6"/>
    </row>
    <row r="518" spans="1:22" ht="12.75" customHeight="1">
      <c r="B518" s="19"/>
      <c r="C518" s="19"/>
      <c r="D518" s="19"/>
      <c r="E518" s="19"/>
      <c r="F518" s="19"/>
      <c r="G518" s="20"/>
      <c r="H518" s="19"/>
      <c r="I518" s="19"/>
      <c r="J518" s="19"/>
      <c r="K518" s="19"/>
      <c r="L518" s="19"/>
      <c r="M518" s="19"/>
      <c r="N518" s="19"/>
      <c r="O518" s="9"/>
      <c r="P518" s="9"/>
      <c r="Q518" s="38"/>
      <c r="R518" s="38"/>
      <c r="T518" s="6"/>
    </row>
    <row r="519" spans="1:22" ht="12.75" customHeight="1">
      <c r="A519" s="12"/>
      <c r="B519" s="19"/>
      <c r="C519" s="19"/>
      <c r="D519" s="19"/>
      <c r="E519" s="19"/>
      <c r="F519" s="19"/>
      <c r="G519" s="20"/>
      <c r="H519" s="19"/>
      <c r="I519" s="19"/>
      <c r="J519" s="19"/>
      <c r="K519" s="19"/>
      <c r="L519" s="19"/>
      <c r="M519" s="19"/>
      <c r="N519" s="19"/>
      <c r="O519" s="9"/>
      <c r="P519" s="9"/>
      <c r="Q519" s="38"/>
      <c r="R519" s="38"/>
      <c r="T519" s="6"/>
    </row>
    <row r="520" spans="1:22" ht="12.75" customHeight="1">
      <c r="A520" s="12"/>
      <c r="B520" s="19"/>
      <c r="C520" s="19"/>
      <c r="D520" s="19"/>
      <c r="E520" s="19"/>
      <c r="F520" s="19"/>
      <c r="G520" s="20"/>
      <c r="H520" s="19"/>
      <c r="I520" s="19"/>
      <c r="J520" s="19"/>
      <c r="K520" s="19"/>
      <c r="L520" s="19"/>
      <c r="M520" s="19"/>
      <c r="N520" s="19"/>
      <c r="O520" s="9"/>
      <c r="P520" s="9"/>
      <c r="Q520" s="38"/>
      <c r="R520" s="38"/>
      <c r="T520" s="6"/>
    </row>
    <row r="521" spans="1:22" ht="12.75" customHeight="1">
      <c r="A521" s="12"/>
      <c r="B521" s="19"/>
      <c r="C521" s="19"/>
      <c r="D521" s="19"/>
      <c r="E521" s="19"/>
      <c r="F521" s="19"/>
      <c r="G521" s="20"/>
      <c r="H521" s="19"/>
      <c r="I521" s="19"/>
      <c r="J521" s="19"/>
      <c r="K521" s="19"/>
      <c r="L521" s="19"/>
      <c r="M521" s="19"/>
      <c r="N521" s="19"/>
      <c r="O521" s="9"/>
      <c r="P521" s="9"/>
      <c r="Q521" s="38"/>
      <c r="R521" s="38"/>
      <c r="T521" s="6"/>
    </row>
    <row r="522" spans="1:22" ht="12.75" customHeight="1">
      <c r="B522" s="19"/>
      <c r="C522" s="19"/>
      <c r="D522" s="19"/>
      <c r="E522" s="19"/>
      <c r="F522" s="19"/>
      <c r="G522" s="20"/>
      <c r="H522" s="19"/>
      <c r="I522" s="19"/>
      <c r="J522" s="19"/>
      <c r="K522" s="19"/>
      <c r="L522" s="19"/>
      <c r="M522" s="19"/>
      <c r="N522" s="19"/>
      <c r="O522" s="9"/>
      <c r="P522" s="9"/>
      <c r="Q522" s="38"/>
      <c r="R522" s="38"/>
      <c r="T522" s="6"/>
    </row>
    <row r="523" spans="1:22" ht="12.75" customHeight="1">
      <c r="B523" s="19"/>
      <c r="C523" s="19"/>
      <c r="D523" s="19"/>
      <c r="E523" s="19"/>
      <c r="F523" s="19"/>
      <c r="G523" s="20"/>
      <c r="H523" s="19"/>
      <c r="I523" s="19"/>
      <c r="J523" s="19"/>
      <c r="K523" s="19"/>
      <c r="L523" s="19"/>
      <c r="M523" s="19"/>
      <c r="N523" s="19"/>
      <c r="O523" s="9"/>
      <c r="P523" s="9"/>
      <c r="Q523" s="38"/>
      <c r="R523" s="38"/>
      <c r="T523" s="6"/>
    </row>
    <row r="524" spans="1:22" ht="12.75" customHeight="1">
      <c r="A524" s="11"/>
      <c r="B524" s="7"/>
      <c r="C524" s="7"/>
      <c r="D524" s="7"/>
      <c r="E524" s="7"/>
      <c r="F524" s="7"/>
      <c r="G524" s="37"/>
      <c r="H524" s="7"/>
      <c r="I524" s="7"/>
      <c r="J524" s="7"/>
      <c r="K524" s="7"/>
      <c r="L524" s="7"/>
      <c r="M524" s="7"/>
      <c r="N524" s="7"/>
      <c r="O524" s="9"/>
      <c r="P524" s="9"/>
      <c r="Q524" s="38"/>
      <c r="R524" s="38"/>
      <c r="T524" s="6"/>
      <c r="U524" s="36"/>
    </row>
    <row r="525" spans="1:22" ht="12.75" customHeight="1">
      <c r="T525" s="6"/>
      <c r="U525" s="12"/>
    </row>
    <row r="526" spans="1:22" ht="12.75" customHeight="1">
      <c r="A526" s="2"/>
      <c r="L526" s="11"/>
      <c r="M526" s="12"/>
      <c r="N526" s="11"/>
      <c r="O526" s="7"/>
      <c r="P526" s="8"/>
      <c r="Q526" s="7"/>
      <c r="R526" s="7"/>
    </row>
    <row r="527" spans="1:22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K527" s="11"/>
      <c r="L527" s="11"/>
      <c r="N527" s="11"/>
      <c r="O527" s="7"/>
      <c r="Q527" s="7"/>
      <c r="R527" s="7"/>
      <c r="T527" s="6"/>
    </row>
    <row r="528" spans="1:22" ht="12.75" customHeight="1">
      <c r="A528" s="12"/>
      <c r="F528" s="13"/>
      <c r="G528" s="13"/>
      <c r="H528" s="13"/>
      <c r="I528" s="2"/>
      <c r="K528" s="12"/>
      <c r="L528" s="11"/>
      <c r="N528" s="11"/>
      <c r="O528" s="7"/>
      <c r="Q528" s="7"/>
      <c r="R528" s="7"/>
      <c r="T528" s="6"/>
      <c r="V528" s="6"/>
    </row>
    <row r="529" spans="1:22" ht="12.75" customHeight="1">
      <c r="A529" s="12"/>
      <c r="F529" s="13"/>
      <c r="G529" s="13"/>
      <c r="H529" s="13"/>
      <c r="I529" s="2"/>
      <c r="K529" s="12"/>
      <c r="O529" s="7"/>
      <c r="T529" s="6"/>
      <c r="V529" s="6"/>
    </row>
    <row r="530" spans="1:22" ht="12.75" customHeight="1">
      <c r="A530" s="15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T530" s="6"/>
      <c r="V530" s="6"/>
    </row>
    <row r="531" spans="1:22" ht="12.75" customHeight="1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38"/>
      <c r="P531" s="38"/>
      <c r="Q531" s="38"/>
      <c r="R531" s="38"/>
      <c r="T531" s="6"/>
      <c r="V531" s="6"/>
    </row>
    <row r="532" spans="1:22" ht="12.75" customHeight="1">
      <c r="A532" s="12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38"/>
      <c r="P532" s="38"/>
      <c r="Q532" s="38"/>
      <c r="R532" s="38"/>
      <c r="T532" s="6"/>
      <c r="V532" s="6"/>
    </row>
    <row r="533" spans="1:22" ht="12.75" customHeight="1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38"/>
      <c r="P533" s="38"/>
      <c r="Q533" s="38"/>
      <c r="R533" s="38"/>
      <c r="T533" s="6"/>
      <c r="V533" s="6"/>
    </row>
    <row r="534" spans="1:22" ht="12.75" customHeight="1">
      <c r="B534" s="10"/>
      <c r="C534" s="16"/>
      <c r="D534" s="16"/>
      <c r="E534" s="10"/>
      <c r="F534" s="16"/>
      <c r="G534" s="10"/>
      <c r="H534" s="10"/>
      <c r="I534" s="10"/>
      <c r="J534" s="10"/>
      <c r="K534" s="16"/>
      <c r="L534" s="10"/>
      <c r="M534" s="10"/>
      <c r="N534" s="16"/>
      <c r="O534" s="38"/>
      <c r="P534" s="38"/>
      <c r="Q534" s="38"/>
      <c r="R534" s="38"/>
      <c r="T534" s="6"/>
      <c r="V534" s="6"/>
    </row>
    <row r="535" spans="1:22" ht="12.75" customHeight="1">
      <c r="B535" s="10"/>
      <c r="C535" s="10"/>
      <c r="D535" s="10"/>
      <c r="E535" s="10"/>
      <c r="F535" s="10"/>
      <c r="G535" s="16"/>
      <c r="H535" s="16"/>
      <c r="I535" s="16"/>
      <c r="J535" s="16"/>
      <c r="K535" s="16"/>
      <c r="L535" s="16"/>
      <c r="M535" s="16"/>
      <c r="N535" s="16"/>
      <c r="O535" s="38"/>
      <c r="P535" s="38"/>
      <c r="Q535" s="38"/>
      <c r="R535" s="38"/>
      <c r="T535" s="6"/>
      <c r="V535" s="6"/>
    </row>
    <row r="536" spans="1:22" ht="12.75" customHeight="1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38"/>
      <c r="P536" s="38"/>
      <c r="Q536" s="38"/>
      <c r="R536" s="38"/>
      <c r="T536" s="6"/>
    </row>
    <row r="537" spans="1:22" ht="12.75" customHeight="1">
      <c r="B537" s="19"/>
      <c r="C537" s="19"/>
      <c r="D537" s="19"/>
      <c r="E537" s="19"/>
      <c r="F537" s="19"/>
      <c r="G537" s="20"/>
      <c r="H537" s="19"/>
      <c r="I537" s="19"/>
      <c r="J537" s="19"/>
      <c r="K537" s="19"/>
      <c r="L537" s="19"/>
      <c r="M537" s="19"/>
      <c r="N537" s="19"/>
      <c r="O537" s="38"/>
      <c r="P537" s="38"/>
      <c r="Q537" s="38"/>
      <c r="R537" s="38"/>
      <c r="T537" s="6"/>
    </row>
    <row r="538" spans="1:22" ht="12.75" customHeight="1">
      <c r="B538" s="10"/>
      <c r="C538" s="10"/>
      <c r="D538" s="10"/>
      <c r="E538" s="10"/>
      <c r="F538" s="10"/>
      <c r="G538" s="16"/>
      <c r="H538" s="16"/>
      <c r="I538" s="16"/>
      <c r="J538" s="16"/>
      <c r="K538" s="16"/>
      <c r="L538" s="16"/>
      <c r="M538" s="16"/>
      <c r="N538" s="16"/>
      <c r="O538" s="38"/>
      <c r="P538" s="38"/>
      <c r="Q538" s="38"/>
      <c r="R538" s="38"/>
      <c r="T538" s="6"/>
    </row>
    <row r="539" spans="1:22" ht="12.75" customHeight="1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38"/>
      <c r="P539" s="38"/>
      <c r="Q539" s="38"/>
      <c r="R539" s="38"/>
      <c r="T539" s="6"/>
    </row>
    <row r="540" spans="1:22" ht="12.75" customHeight="1">
      <c r="B540" s="19"/>
      <c r="C540" s="19"/>
      <c r="D540" s="19"/>
      <c r="E540" s="19"/>
      <c r="F540" s="19"/>
      <c r="G540" s="20"/>
      <c r="H540" s="19"/>
      <c r="I540" s="19"/>
      <c r="J540" s="19"/>
      <c r="K540" s="19"/>
      <c r="L540" s="19"/>
      <c r="M540" s="19"/>
      <c r="N540" s="19"/>
      <c r="O540" s="38"/>
      <c r="P540" s="38"/>
      <c r="Q540" s="38"/>
      <c r="R540" s="38"/>
      <c r="T540" s="6"/>
    </row>
    <row r="541" spans="1:22" ht="12.75" customHeight="1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38"/>
      <c r="P541" s="38"/>
      <c r="Q541" s="38"/>
      <c r="R541" s="38"/>
      <c r="T541" s="6"/>
      <c r="U541" s="36"/>
    </row>
    <row r="542" spans="1:22" ht="12.75" customHeight="1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38"/>
      <c r="P542" s="38"/>
      <c r="Q542" s="38"/>
      <c r="R542" s="38"/>
      <c r="T542" s="6"/>
    </row>
    <row r="543" spans="1:22" ht="12.75" customHeight="1">
      <c r="B543" s="19"/>
      <c r="C543" s="19"/>
      <c r="D543" s="19"/>
      <c r="E543" s="19"/>
      <c r="F543" s="19"/>
      <c r="G543" s="20"/>
      <c r="H543" s="19"/>
      <c r="I543" s="19"/>
      <c r="J543" s="19"/>
      <c r="K543" s="19"/>
      <c r="L543" s="19"/>
      <c r="M543" s="19"/>
      <c r="N543" s="19"/>
      <c r="O543" s="38"/>
      <c r="P543" s="38"/>
      <c r="Q543" s="38"/>
      <c r="R543" s="38"/>
      <c r="T543" s="6"/>
      <c r="U543" s="12"/>
      <c r="V543" s="6"/>
    </row>
    <row r="544" spans="1:22" ht="12.75" customHeight="1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38"/>
      <c r="P544" s="38"/>
      <c r="Q544" s="38"/>
      <c r="R544" s="38"/>
    </row>
    <row r="545" spans="1:21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38"/>
      <c r="P545" s="38"/>
      <c r="Q545" s="38"/>
      <c r="R545" s="38"/>
      <c r="T545" s="6"/>
      <c r="U545" s="36"/>
    </row>
    <row r="546" spans="1:21" ht="12.75" customHeight="1">
      <c r="T546" s="6"/>
    </row>
    <row r="547" spans="1:21" ht="12.75" customHeight="1">
      <c r="A547" s="11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T547" s="6"/>
    </row>
    <row r="548" spans="1:21" ht="12.75" customHeight="1">
      <c r="B548" s="19"/>
      <c r="C548" s="19"/>
      <c r="D548" s="19"/>
      <c r="E548" s="19"/>
      <c r="F548" s="19"/>
      <c r="G548" s="20"/>
      <c r="H548" s="19"/>
      <c r="I548" s="19"/>
      <c r="J548" s="19"/>
      <c r="K548" s="19"/>
      <c r="L548" s="19"/>
      <c r="M548" s="19"/>
      <c r="N548" s="19"/>
      <c r="O548" s="9"/>
      <c r="P548" s="9"/>
      <c r="Q548" s="38"/>
      <c r="R548" s="38"/>
      <c r="T548" s="6"/>
    </row>
    <row r="549" spans="1:21" ht="12.75" customHeight="1">
      <c r="B549" s="19"/>
      <c r="C549" s="19"/>
      <c r="D549" s="19"/>
      <c r="E549" s="19"/>
      <c r="F549" s="19"/>
      <c r="G549" s="20"/>
      <c r="H549" s="19"/>
      <c r="I549" s="19"/>
      <c r="J549" s="19"/>
      <c r="K549" s="19"/>
      <c r="L549" s="19"/>
      <c r="M549" s="19"/>
      <c r="N549" s="19"/>
      <c r="O549" s="9"/>
      <c r="P549" s="9"/>
      <c r="Q549" s="38"/>
      <c r="R549" s="38"/>
      <c r="T549" s="6"/>
    </row>
    <row r="550" spans="1:21" ht="12.75" customHeight="1">
      <c r="A550" s="12"/>
      <c r="B550" s="19"/>
      <c r="C550" s="19"/>
      <c r="D550" s="19"/>
      <c r="E550" s="19"/>
      <c r="F550" s="19"/>
      <c r="G550" s="20"/>
      <c r="H550" s="19"/>
      <c r="I550" s="19"/>
      <c r="J550" s="19"/>
      <c r="K550" s="19"/>
      <c r="L550" s="19"/>
      <c r="M550" s="19"/>
      <c r="N550" s="19"/>
      <c r="O550" s="9"/>
      <c r="P550" s="9"/>
      <c r="Q550" s="38"/>
      <c r="R550" s="38"/>
      <c r="T550" s="6"/>
    </row>
    <row r="551" spans="1:21" ht="12.75" customHeight="1">
      <c r="B551" s="19"/>
      <c r="C551" s="19"/>
      <c r="D551" s="19"/>
      <c r="E551" s="19"/>
      <c r="F551" s="19"/>
      <c r="G551" s="20"/>
      <c r="H551" s="19"/>
      <c r="I551" s="19"/>
      <c r="J551" s="19"/>
      <c r="K551" s="19"/>
      <c r="L551" s="19"/>
      <c r="M551" s="19"/>
      <c r="N551" s="19"/>
      <c r="O551" s="9"/>
      <c r="P551" s="9"/>
      <c r="Q551" s="38"/>
      <c r="R551" s="38"/>
      <c r="T551" s="6"/>
    </row>
    <row r="552" spans="1:21" ht="12.75" customHeight="1">
      <c r="A552" s="12"/>
      <c r="B552" s="19"/>
      <c r="C552" s="19"/>
      <c r="D552" s="19"/>
      <c r="E552" s="19"/>
      <c r="F552" s="19"/>
      <c r="G552" s="20"/>
      <c r="H552" s="19"/>
      <c r="I552" s="19"/>
      <c r="J552" s="19"/>
      <c r="K552" s="19"/>
      <c r="L552" s="19"/>
      <c r="M552" s="19"/>
      <c r="N552" s="19"/>
      <c r="O552" s="9"/>
      <c r="P552" s="9"/>
      <c r="Q552" s="38"/>
      <c r="R552" s="38"/>
      <c r="T552" s="6"/>
    </row>
    <row r="553" spans="1:21" ht="12.75" customHeight="1">
      <c r="A553" s="12"/>
      <c r="B553" s="19"/>
      <c r="C553" s="19"/>
      <c r="D553" s="19"/>
      <c r="E553" s="19"/>
      <c r="F553" s="19"/>
      <c r="G553" s="20"/>
      <c r="H553" s="19"/>
      <c r="I553" s="19"/>
      <c r="J553" s="19"/>
      <c r="K553" s="19"/>
      <c r="L553" s="19"/>
      <c r="M553" s="19"/>
      <c r="N553" s="19"/>
      <c r="O553" s="9"/>
      <c r="P553" s="9"/>
      <c r="Q553" s="38"/>
      <c r="R553" s="38"/>
      <c r="T553" s="6"/>
    </row>
    <row r="554" spans="1:21" ht="12.75" customHeight="1">
      <c r="A554" s="12"/>
      <c r="B554" s="19"/>
      <c r="C554" s="19"/>
      <c r="D554" s="19"/>
      <c r="E554" s="19"/>
      <c r="F554" s="19"/>
      <c r="G554" s="20"/>
      <c r="H554" s="19"/>
      <c r="I554" s="19"/>
      <c r="J554" s="19"/>
      <c r="K554" s="19"/>
      <c r="L554" s="19"/>
      <c r="M554" s="19"/>
      <c r="N554" s="19"/>
      <c r="O554" s="9"/>
      <c r="P554" s="9"/>
      <c r="Q554" s="38"/>
      <c r="R554" s="38"/>
      <c r="T554" s="6"/>
    </row>
    <row r="555" spans="1:21" ht="12.75" customHeight="1">
      <c r="B555" s="19"/>
      <c r="C555" s="19"/>
      <c r="D555" s="19"/>
      <c r="E555" s="19"/>
      <c r="F555" s="19"/>
      <c r="G555" s="20"/>
      <c r="H555" s="19"/>
      <c r="I555" s="19"/>
      <c r="J555" s="19"/>
      <c r="K555" s="19"/>
      <c r="L555" s="19"/>
      <c r="M555" s="19"/>
      <c r="N555" s="19"/>
      <c r="O555" s="9"/>
      <c r="P555" s="9"/>
      <c r="Q555" s="38"/>
      <c r="R555" s="38"/>
      <c r="T555" s="6"/>
    </row>
    <row r="556" spans="1:21" ht="12.75" customHeight="1">
      <c r="B556" s="19"/>
      <c r="C556" s="19"/>
      <c r="D556" s="19"/>
      <c r="E556" s="19"/>
      <c r="F556" s="19"/>
      <c r="G556" s="20"/>
      <c r="H556" s="19"/>
      <c r="I556" s="19"/>
      <c r="J556" s="19"/>
      <c r="K556" s="19"/>
      <c r="L556" s="19"/>
      <c r="M556" s="19"/>
      <c r="N556" s="19"/>
      <c r="O556" s="9"/>
      <c r="P556" s="9"/>
      <c r="Q556" s="38"/>
      <c r="R556" s="38"/>
      <c r="T556" s="6"/>
    </row>
    <row r="557" spans="1:21" ht="12.75" customHeight="1">
      <c r="A557" s="11"/>
      <c r="B557" s="11"/>
      <c r="C557" s="11"/>
      <c r="D557" s="11"/>
      <c r="E557" s="11"/>
      <c r="F557" s="11"/>
      <c r="G557" s="87"/>
      <c r="H557" s="11"/>
      <c r="I557" s="11"/>
      <c r="J557" s="11"/>
      <c r="K557" s="11"/>
      <c r="L557" s="11"/>
      <c r="M557" s="11"/>
      <c r="N557" s="11"/>
      <c r="O557" s="9"/>
      <c r="P557" s="9"/>
      <c r="Q557" s="38"/>
      <c r="R557" s="38"/>
      <c r="T557" s="6"/>
    </row>
    <row r="558" spans="1:21" ht="12.75" customHeight="1">
      <c r="T558" s="6"/>
    </row>
    <row r="559" spans="1:21" ht="12.75" customHeight="1">
      <c r="A559" s="2"/>
      <c r="Q559" s="7"/>
      <c r="R559" s="7"/>
      <c r="T559" s="6"/>
    </row>
    <row r="560" spans="1:21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K560" s="11"/>
      <c r="L560" s="11"/>
      <c r="M560" s="12"/>
      <c r="N560" s="11"/>
      <c r="O560" s="7"/>
      <c r="P560" s="8"/>
      <c r="Q560" s="7"/>
      <c r="R560" s="7"/>
      <c r="T560" s="6"/>
      <c r="U560" s="36"/>
    </row>
    <row r="561" spans="1:22" ht="12.75" customHeight="1">
      <c r="A561" s="12"/>
      <c r="F561" s="13"/>
      <c r="G561" s="13"/>
      <c r="H561" s="13"/>
      <c r="I561" s="2"/>
      <c r="K561" s="12"/>
      <c r="L561" s="11"/>
      <c r="N561" s="11"/>
      <c r="O561" s="7"/>
      <c r="Q561" s="7"/>
      <c r="R561" s="7"/>
      <c r="T561" s="6"/>
      <c r="U561" s="12"/>
    </row>
    <row r="562" spans="1:22" ht="12.75" customHeight="1">
      <c r="A562" s="12"/>
      <c r="F562" s="13"/>
      <c r="G562" s="13"/>
      <c r="H562" s="13"/>
      <c r="I562" s="2"/>
      <c r="K562" s="12"/>
      <c r="L562" s="11"/>
      <c r="N562" s="11"/>
      <c r="O562" s="7"/>
    </row>
    <row r="563" spans="1:22" ht="12.75" customHeight="1">
      <c r="A563" s="15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T563" s="6"/>
    </row>
    <row r="564" spans="1:22" ht="12.75" customHeight="1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38"/>
      <c r="P564" s="38"/>
      <c r="Q564" s="38"/>
      <c r="R564" s="38"/>
      <c r="T564" s="6"/>
      <c r="V564" s="6"/>
    </row>
    <row r="565" spans="1:22" ht="12.75" customHeight="1">
      <c r="A565" s="12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38"/>
      <c r="P565" s="38"/>
      <c r="Q565" s="38"/>
      <c r="R565" s="38"/>
      <c r="T565" s="6"/>
      <c r="V565" s="6"/>
    </row>
    <row r="566" spans="1:22" ht="12.75" customHeight="1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38"/>
      <c r="P566" s="38"/>
      <c r="Q566" s="38"/>
      <c r="R566" s="38"/>
      <c r="T566" s="6"/>
      <c r="V566" s="6"/>
    </row>
    <row r="567" spans="1:22" ht="12.75" customHeight="1">
      <c r="B567" s="10"/>
      <c r="C567" s="16"/>
      <c r="D567" s="16"/>
      <c r="E567" s="10"/>
      <c r="F567" s="16"/>
      <c r="G567" s="10"/>
      <c r="H567" s="10"/>
      <c r="I567" s="10"/>
      <c r="J567" s="10"/>
      <c r="K567" s="16"/>
      <c r="L567" s="10"/>
      <c r="M567" s="10"/>
      <c r="N567" s="16"/>
      <c r="O567" s="38"/>
      <c r="P567" s="38"/>
      <c r="Q567" s="38"/>
      <c r="R567" s="38"/>
      <c r="T567" s="6"/>
      <c r="V567" s="6"/>
    </row>
    <row r="568" spans="1:22" ht="12.75" customHeight="1">
      <c r="B568" s="10"/>
      <c r="C568" s="10"/>
      <c r="D568" s="10"/>
      <c r="E568" s="10"/>
      <c r="F568" s="10"/>
      <c r="G568" s="16"/>
      <c r="H568" s="16"/>
      <c r="I568" s="16"/>
      <c r="J568" s="16"/>
      <c r="K568" s="16"/>
      <c r="L568" s="16"/>
      <c r="M568" s="16"/>
      <c r="N568" s="16"/>
      <c r="O568" s="38"/>
      <c r="P568" s="38"/>
      <c r="Q568" s="38"/>
      <c r="R568" s="38"/>
      <c r="T568" s="6"/>
      <c r="V568" s="6"/>
    </row>
    <row r="569" spans="1:22" ht="12.75" customHeight="1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38"/>
      <c r="P569" s="38"/>
      <c r="Q569" s="38"/>
      <c r="R569" s="38"/>
      <c r="T569" s="6"/>
      <c r="V569" s="6"/>
    </row>
    <row r="570" spans="1:22" ht="12.75" customHeight="1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38"/>
      <c r="P570" s="38"/>
      <c r="Q570" s="38"/>
      <c r="R570" s="38"/>
      <c r="T570" s="6"/>
      <c r="V570" s="6"/>
    </row>
    <row r="571" spans="1:22" ht="12.75" customHeight="1">
      <c r="B571" s="10"/>
      <c r="C571" s="10"/>
      <c r="D571" s="10"/>
      <c r="E571" s="10"/>
      <c r="F571" s="10"/>
      <c r="G571" s="16"/>
      <c r="H571" s="16"/>
      <c r="I571" s="16"/>
      <c r="J571" s="16"/>
      <c r="K571" s="16"/>
      <c r="L571" s="16"/>
      <c r="M571" s="16"/>
      <c r="N571" s="16"/>
      <c r="O571" s="38"/>
      <c r="P571" s="38"/>
      <c r="Q571" s="38"/>
      <c r="R571" s="38"/>
      <c r="T571" s="6"/>
      <c r="V571" s="6"/>
    </row>
    <row r="572" spans="1:22" ht="12.75" customHeight="1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38"/>
      <c r="P572" s="38"/>
      <c r="Q572" s="38"/>
      <c r="R572" s="38"/>
      <c r="T572" s="6"/>
    </row>
    <row r="573" spans="1:22" ht="12.75" customHeight="1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38"/>
      <c r="P573" s="38"/>
      <c r="Q573" s="38"/>
      <c r="R573" s="38"/>
      <c r="T573" s="6"/>
    </row>
    <row r="574" spans="1:22" ht="12.75" customHeight="1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38"/>
      <c r="P574" s="38"/>
      <c r="Q574" s="38"/>
      <c r="R574" s="38"/>
      <c r="T574" s="6"/>
    </row>
    <row r="575" spans="1:22" ht="12.75" customHeight="1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38"/>
      <c r="P575" s="38"/>
      <c r="Q575" s="38"/>
      <c r="R575" s="38"/>
      <c r="T575" s="6"/>
    </row>
    <row r="576" spans="1:22" ht="12.75" customHeight="1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38"/>
      <c r="P576" s="38"/>
      <c r="Q576" s="38"/>
      <c r="R576" s="38"/>
      <c r="T576" s="6"/>
    </row>
    <row r="577" spans="1:22" ht="12.75" customHeight="1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38"/>
      <c r="P577" s="38"/>
      <c r="Q577" s="38"/>
      <c r="R577" s="38"/>
      <c r="T577" s="6"/>
      <c r="U577" s="36"/>
    </row>
    <row r="578" spans="1:22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38"/>
      <c r="P578" s="38"/>
      <c r="Q578" s="38"/>
      <c r="R578" s="38"/>
      <c r="T578" s="6"/>
    </row>
    <row r="579" spans="1:22" ht="12.75" customHeight="1">
      <c r="T579" s="6"/>
      <c r="U579" s="12"/>
      <c r="V579" s="6"/>
    </row>
    <row r="580" spans="1:22" ht="12.75" customHeight="1">
      <c r="A580" s="11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</row>
    <row r="581" spans="1:22" ht="12.75" customHeight="1">
      <c r="B581" s="19"/>
      <c r="C581" s="19"/>
      <c r="D581" s="19"/>
      <c r="E581" s="19"/>
      <c r="F581" s="19"/>
      <c r="G581" s="20"/>
      <c r="H581" s="19"/>
      <c r="I581" s="19"/>
      <c r="J581" s="19"/>
      <c r="K581" s="19"/>
      <c r="L581" s="19"/>
      <c r="M581" s="19"/>
      <c r="N581" s="19"/>
      <c r="O581" s="9"/>
      <c r="P581" s="9"/>
      <c r="Q581" s="38"/>
      <c r="R581" s="38"/>
      <c r="T581" s="6"/>
      <c r="U581" s="36"/>
    </row>
    <row r="582" spans="1:22" ht="12.75" customHeight="1">
      <c r="B582" s="19"/>
      <c r="C582" s="19"/>
      <c r="D582" s="19"/>
      <c r="E582" s="19"/>
      <c r="F582" s="19"/>
      <c r="G582" s="20"/>
      <c r="H582" s="19"/>
      <c r="I582" s="19"/>
      <c r="J582" s="19"/>
      <c r="K582" s="19"/>
      <c r="L582" s="19"/>
      <c r="M582" s="19"/>
      <c r="N582" s="19"/>
      <c r="O582" s="9"/>
      <c r="P582" s="9"/>
      <c r="Q582" s="38"/>
      <c r="R582" s="38"/>
      <c r="T582" s="6"/>
    </row>
    <row r="583" spans="1:22" ht="12.75" customHeight="1">
      <c r="A583" s="12"/>
      <c r="B583" s="19"/>
      <c r="C583" s="19"/>
      <c r="D583" s="19"/>
      <c r="E583" s="19"/>
      <c r="F583" s="19"/>
      <c r="G583" s="20"/>
      <c r="H583" s="19"/>
      <c r="I583" s="19"/>
      <c r="J583" s="19"/>
      <c r="K583" s="19"/>
      <c r="L583" s="19"/>
      <c r="M583" s="19"/>
      <c r="N583" s="19"/>
      <c r="O583" s="9"/>
      <c r="P583" s="9"/>
      <c r="Q583" s="38"/>
      <c r="R583" s="38"/>
      <c r="T583" s="6"/>
    </row>
    <row r="584" spans="1:22" ht="12.75" customHeight="1">
      <c r="B584" s="19"/>
      <c r="C584" s="19"/>
      <c r="D584" s="19"/>
      <c r="E584" s="19"/>
      <c r="F584" s="19"/>
      <c r="G584" s="20"/>
      <c r="H584" s="19"/>
      <c r="I584" s="19"/>
      <c r="J584" s="19"/>
      <c r="K584" s="19"/>
      <c r="L584" s="19"/>
      <c r="M584" s="19"/>
      <c r="N584" s="19"/>
      <c r="O584" s="9"/>
      <c r="P584" s="9"/>
      <c r="Q584" s="38"/>
      <c r="R584" s="38"/>
      <c r="T584" s="6"/>
    </row>
    <row r="585" spans="1:22" ht="12.75" customHeight="1">
      <c r="A585" s="12"/>
      <c r="B585" s="19"/>
      <c r="C585" s="19"/>
      <c r="D585" s="19"/>
      <c r="E585" s="19"/>
      <c r="F585" s="19"/>
      <c r="G585" s="20"/>
      <c r="H585" s="19"/>
      <c r="I585" s="19"/>
      <c r="J585" s="19"/>
      <c r="K585" s="19"/>
      <c r="L585" s="19"/>
      <c r="M585" s="19"/>
      <c r="N585" s="19"/>
      <c r="O585" s="9"/>
      <c r="P585" s="9"/>
      <c r="Q585" s="38"/>
      <c r="R585" s="38"/>
      <c r="T585" s="6"/>
    </row>
    <row r="586" spans="1:22" ht="12.75" customHeight="1">
      <c r="A586" s="12"/>
      <c r="B586" s="19"/>
      <c r="C586" s="19"/>
      <c r="D586" s="19"/>
      <c r="E586" s="19"/>
      <c r="F586" s="19"/>
      <c r="G586" s="20"/>
      <c r="H586" s="19"/>
      <c r="I586" s="19"/>
      <c r="J586" s="19"/>
      <c r="K586" s="19"/>
      <c r="L586" s="19"/>
      <c r="M586" s="19"/>
      <c r="N586" s="19"/>
      <c r="O586" s="9"/>
      <c r="P586" s="9"/>
      <c r="Q586" s="38"/>
      <c r="R586" s="38"/>
      <c r="T586" s="6"/>
    </row>
    <row r="587" spans="1:22" ht="12.75" customHeight="1">
      <c r="A587" s="12"/>
      <c r="B587" s="19"/>
      <c r="C587" s="19"/>
      <c r="D587" s="19"/>
      <c r="E587" s="19"/>
      <c r="F587" s="19"/>
      <c r="G587" s="20"/>
      <c r="H587" s="19"/>
      <c r="I587" s="19"/>
      <c r="J587" s="19"/>
      <c r="K587" s="19"/>
      <c r="L587" s="19"/>
      <c r="M587" s="19"/>
      <c r="N587" s="19"/>
      <c r="O587" s="9"/>
      <c r="P587" s="9"/>
      <c r="Q587" s="38"/>
      <c r="R587" s="38"/>
      <c r="T587" s="6"/>
    </row>
    <row r="588" spans="1:22" ht="12.75" customHeight="1">
      <c r="B588" s="19"/>
      <c r="C588" s="19"/>
      <c r="D588" s="19"/>
      <c r="E588" s="19"/>
      <c r="F588" s="19"/>
      <c r="G588" s="20"/>
      <c r="H588" s="19"/>
      <c r="I588" s="19"/>
      <c r="J588" s="19"/>
      <c r="K588" s="19"/>
      <c r="L588" s="19"/>
      <c r="M588" s="19"/>
      <c r="N588" s="19"/>
      <c r="O588" s="9"/>
      <c r="P588" s="9"/>
      <c r="Q588" s="38"/>
      <c r="R588" s="38"/>
      <c r="T588" s="6"/>
    </row>
    <row r="589" spans="1:22" ht="12.75" customHeight="1">
      <c r="B589" s="19"/>
      <c r="C589" s="19"/>
      <c r="D589" s="19"/>
      <c r="E589" s="19"/>
      <c r="F589" s="19"/>
      <c r="G589" s="20"/>
      <c r="H589" s="19"/>
      <c r="I589" s="19"/>
      <c r="J589" s="19"/>
      <c r="K589" s="19"/>
      <c r="L589" s="19"/>
      <c r="M589" s="19"/>
      <c r="N589" s="19"/>
      <c r="O589" s="9"/>
      <c r="P589" s="9"/>
      <c r="Q589" s="38"/>
      <c r="R589" s="38"/>
      <c r="T589" s="6"/>
    </row>
    <row r="590" spans="1:22" ht="12.75" customHeight="1">
      <c r="A590" s="11"/>
      <c r="B590" s="11"/>
      <c r="C590" s="11"/>
      <c r="D590" s="11"/>
      <c r="E590" s="11"/>
      <c r="F590" s="11"/>
      <c r="G590" s="87"/>
      <c r="H590" s="11"/>
      <c r="I590" s="11"/>
      <c r="J590" s="11"/>
      <c r="K590" s="11"/>
      <c r="L590" s="11"/>
      <c r="M590" s="11"/>
      <c r="N590" s="11"/>
      <c r="O590" s="88"/>
      <c r="P590" s="88"/>
      <c r="Q590" s="44"/>
      <c r="R590" s="44"/>
      <c r="T590" s="6"/>
    </row>
    <row r="591" spans="1:22" ht="12.75" customHeight="1">
      <c r="T591" s="6"/>
    </row>
    <row r="592" spans="1:22" ht="12.75" customHeight="1">
      <c r="A592" s="2"/>
      <c r="T592" s="6"/>
    </row>
    <row r="593" spans="1:21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K593" s="11"/>
      <c r="L593" s="11"/>
      <c r="M593" s="12"/>
      <c r="N593" s="11"/>
      <c r="O593" s="7"/>
      <c r="P593" s="8"/>
      <c r="Q593" s="7"/>
      <c r="R593" s="7"/>
      <c r="T593" s="6"/>
    </row>
    <row r="594" spans="1:21" ht="12.75" customHeight="1">
      <c r="A594" s="12"/>
      <c r="F594" s="13"/>
      <c r="G594" s="13"/>
      <c r="H594" s="13"/>
      <c r="I594" s="2"/>
      <c r="K594" s="12"/>
      <c r="L594" s="11"/>
      <c r="N594" s="11"/>
      <c r="O594" s="7"/>
      <c r="Q594" s="7"/>
      <c r="R594" s="7"/>
      <c r="T594" s="6"/>
    </row>
    <row r="595" spans="1:21" ht="12.75" customHeight="1">
      <c r="A595" s="12"/>
      <c r="F595" s="13"/>
      <c r="G595" s="13"/>
      <c r="H595" s="13"/>
      <c r="I595" s="2"/>
      <c r="K595" s="12"/>
      <c r="L595" s="11"/>
      <c r="N595" s="11"/>
      <c r="O595" s="7"/>
      <c r="Q595" s="7"/>
      <c r="R595" s="7"/>
      <c r="T595" s="6"/>
    </row>
    <row r="596" spans="1:21" ht="12.75" customHeight="1">
      <c r="A596" s="15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T596" s="6"/>
      <c r="U596" s="36"/>
    </row>
    <row r="597" spans="1:21" ht="12.75" customHeight="1">
      <c r="B597" s="19"/>
      <c r="C597" s="19"/>
      <c r="D597" s="19"/>
      <c r="E597" s="19"/>
      <c r="F597" s="19"/>
      <c r="G597" s="16"/>
      <c r="H597" s="19"/>
      <c r="I597" s="19"/>
      <c r="J597" s="19"/>
      <c r="K597" s="19"/>
      <c r="L597" s="19"/>
      <c r="M597" s="19"/>
      <c r="N597" s="19"/>
      <c r="O597" s="38"/>
      <c r="P597" s="38"/>
      <c r="Q597" s="38"/>
      <c r="R597" s="38"/>
      <c r="T597" s="6"/>
      <c r="U597" s="12"/>
    </row>
    <row r="598" spans="1:21" ht="12.75" customHeight="1">
      <c r="A598" s="12"/>
      <c r="B598" s="19"/>
      <c r="C598" s="19"/>
      <c r="D598" s="19"/>
      <c r="E598" s="19"/>
      <c r="F598" s="19"/>
      <c r="G598" s="20"/>
      <c r="H598" s="19"/>
      <c r="I598" s="19"/>
      <c r="J598" s="19"/>
      <c r="K598" s="19"/>
      <c r="L598" s="19"/>
      <c r="M598" s="19"/>
      <c r="N598" s="19"/>
      <c r="O598" s="38"/>
      <c r="P598" s="38"/>
      <c r="Q598" s="38"/>
      <c r="R598" s="38"/>
    </row>
    <row r="599" spans="1:21" ht="12.75" customHeight="1">
      <c r="B599" s="19"/>
      <c r="C599" s="19"/>
      <c r="D599" s="19"/>
      <c r="E599" s="19"/>
      <c r="F599" s="19"/>
      <c r="G599" s="20"/>
      <c r="H599" s="19"/>
      <c r="I599" s="19"/>
      <c r="J599" s="19"/>
      <c r="K599" s="19"/>
      <c r="L599" s="19"/>
      <c r="M599" s="19"/>
      <c r="N599" s="19"/>
      <c r="O599" s="38"/>
      <c r="P599" s="38"/>
      <c r="Q599" s="38"/>
      <c r="R599" s="38"/>
    </row>
    <row r="600" spans="1:21" ht="12.75" customHeight="1">
      <c r="B600" s="10"/>
      <c r="C600" s="16"/>
      <c r="D600" s="16"/>
      <c r="E600" s="10"/>
      <c r="F600" s="16"/>
      <c r="G600" s="10"/>
      <c r="H600" s="10"/>
      <c r="I600" s="10"/>
      <c r="J600" s="10"/>
      <c r="K600" s="16"/>
      <c r="L600" s="10"/>
      <c r="M600" s="10"/>
      <c r="N600" s="16"/>
      <c r="O600" s="38"/>
      <c r="P600" s="38"/>
      <c r="Q600" s="38"/>
      <c r="R600" s="38"/>
    </row>
    <row r="601" spans="1:21" ht="12.75" customHeight="1">
      <c r="B601" s="10"/>
      <c r="C601" s="10"/>
      <c r="D601" s="10"/>
      <c r="E601" s="10"/>
      <c r="F601" s="10"/>
      <c r="G601" s="16"/>
      <c r="H601" s="16"/>
      <c r="I601" s="16"/>
      <c r="J601" s="16"/>
      <c r="K601" s="16"/>
      <c r="L601" s="16"/>
      <c r="M601" s="16"/>
      <c r="N601" s="16"/>
      <c r="O601" s="38"/>
      <c r="P601" s="38"/>
      <c r="Q601" s="38"/>
      <c r="R601" s="38"/>
    </row>
    <row r="602" spans="1:21" ht="12.75" customHeight="1">
      <c r="B602" s="19"/>
      <c r="C602" s="19"/>
      <c r="D602" s="19"/>
      <c r="E602" s="19"/>
      <c r="F602" s="19"/>
      <c r="G602" s="20"/>
      <c r="H602" s="19"/>
      <c r="I602" s="19"/>
      <c r="J602" s="19"/>
      <c r="K602" s="19"/>
      <c r="L602" s="19"/>
      <c r="M602" s="19"/>
      <c r="N602" s="19"/>
      <c r="O602" s="38"/>
      <c r="P602" s="38"/>
      <c r="Q602" s="38"/>
      <c r="R602" s="38"/>
    </row>
    <row r="603" spans="1:21" ht="12.75" customHeight="1">
      <c r="B603" s="19"/>
      <c r="C603" s="19"/>
      <c r="D603" s="19"/>
      <c r="E603" s="19"/>
      <c r="F603" s="19"/>
      <c r="G603" s="20"/>
      <c r="H603" s="19"/>
      <c r="I603" s="19"/>
      <c r="J603" s="19"/>
      <c r="K603" s="19"/>
      <c r="L603" s="19"/>
      <c r="M603" s="19"/>
      <c r="N603" s="19"/>
      <c r="O603" s="38"/>
      <c r="P603" s="38"/>
      <c r="Q603" s="38"/>
      <c r="R603" s="38"/>
    </row>
    <row r="604" spans="1:21" ht="12.75" customHeight="1">
      <c r="B604" s="10"/>
      <c r="C604" s="10"/>
      <c r="D604" s="10"/>
      <c r="E604" s="10"/>
      <c r="F604" s="10"/>
      <c r="G604" s="16"/>
      <c r="H604" s="16"/>
      <c r="I604" s="16"/>
      <c r="J604" s="16"/>
      <c r="K604" s="16"/>
      <c r="L604" s="16"/>
      <c r="M604" s="16"/>
      <c r="N604" s="16"/>
      <c r="O604" s="38"/>
      <c r="P604" s="38"/>
      <c r="Q604" s="38"/>
      <c r="R604" s="38"/>
    </row>
    <row r="605" spans="1:21" ht="12.75" customHeight="1"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38"/>
      <c r="P605" s="38"/>
      <c r="Q605" s="38"/>
      <c r="R605" s="38"/>
    </row>
    <row r="606" spans="1:21" ht="12.75" customHeight="1">
      <c r="B606" s="19"/>
      <c r="C606" s="19"/>
      <c r="D606" s="19"/>
      <c r="E606" s="19"/>
      <c r="F606" s="19"/>
      <c r="G606" s="20"/>
      <c r="H606" s="19"/>
      <c r="I606" s="19"/>
      <c r="J606" s="19"/>
      <c r="K606" s="19"/>
      <c r="L606" s="19"/>
      <c r="M606" s="19"/>
      <c r="N606" s="19"/>
      <c r="O606" s="38"/>
      <c r="P606" s="38"/>
      <c r="Q606" s="38"/>
      <c r="R606" s="38"/>
    </row>
    <row r="607" spans="1:21" ht="12.75" customHeight="1">
      <c r="B607" s="19"/>
      <c r="C607" s="19"/>
      <c r="D607" s="19"/>
      <c r="E607" s="19"/>
      <c r="F607" s="19"/>
      <c r="G607" s="16"/>
      <c r="H607" s="19"/>
      <c r="I607" s="19"/>
      <c r="J607" s="19"/>
      <c r="K607" s="19"/>
      <c r="L607" s="19"/>
      <c r="M607" s="19"/>
      <c r="N607" s="19"/>
      <c r="O607" s="38"/>
      <c r="P607" s="38"/>
      <c r="Q607" s="38"/>
      <c r="R607" s="38"/>
    </row>
    <row r="608" spans="1:21" ht="12.75" customHeight="1"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38"/>
      <c r="P608" s="38"/>
      <c r="Q608" s="38"/>
      <c r="R608" s="38"/>
    </row>
    <row r="609" spans="1:18" ht="12.75" customHeight="1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38"/>
      <c r="P609" s="38"/>
      <c r="Q609" s="38"/>
      <c r="R609" s="38"/>
    </row>
    <row r="610" spans="1:18" ht="12.75" customHeight="1"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38"/>
      <c r="P610" s="38"/>
      <c r="Q610" s="38"/>
      <c r="R610" s="38"/>
    </row>
    <row r="611" spans="1:18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38"/>
      <c r="P611" s="38"/>
      <c r="Q611" s="38"/>
      <c r="R611" s="38"/>
    </row>
    <row r="613" spans="1:18" ht="12.75" customHeight="1">
      <c r="A613" s="11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</row>
    <row r="614" spans="1:18" ht="12.75" customHeight="1">
      <c r="B614" s="19"/>
      <c r="C614" s="19"/>
      <c r="D614" s="19"/>
      <c r="E614" s="19"/>
      <c r="F614" s="19"/>
      <c r="G614" s="20"/>
      <c r="H614" s="19"/>
      <c r="I614" s="19"/>
      <c r="J614" s="19"/>
      <c r="K614" s="19"/>
      <c r="L614" s="19"/>
      <c r="M614" s="19"/>
      <c r="N614" s="19"/>
      <c r="O614" s="9"/>
      <c r="P614" s="9"/>
      <c r="Q614" s="38"/>
      <c r="R614" s="38"/>
    </row>
    <row r="615" spans="1:18" ht="12.75" customHeight="1">
      <c r="B615" s="19"/>
      <c r="C615" s="19"/>
      <c r="D615" s="19"/>
      <c r="E615" s="19"/>
      <c r="F615" s="19"/>
      <c r="G615" s="20"/>
      <c r="H615" s="19"/>
      <c r="I615" s="19"/>
      <c r="J615" s="19"/>
      <c r="K615" s="19"/>
      <c r="L615" s="19"/>
      <c r="M615" s="19"/>
      <c r="N615" s="19"/>
      <c r="O615" s="9"/>
      <c r="P615" s="9"/>
      <c r="Q615" s="38"/>
      <c r="R615" s="38"/>
    </row>
    <row r="616" spans="1:18" ht="12.75" customHeight="1">
      <c r="A616" s="12"/>
      <c r="B616" s="19"/>
      <c r="C616" s="19"/>
      <c r="D616" s="19"/>
      <c r="E616" s="19"/>
      <c r="F616" s="19"/>
      <c r="G616" s="20"/>
      <c r="H616" s="19"/>
      <c r="I616" s="19"/>
      <c r="J616" s="19"/>
      <c r="K616" s="19"/>
      <c r="L616" s="19"/>
      <c r="M616" s="19"/>
      <c r="N616" s="19"/>
      <c r="O616" s="9"/>
      <c r="P616" s="9"/>
      <c r="Q616" s="38"/>
      <c r="R616" s="38"/>
    </row>
    <row r="617" spans="1:18" ht="12.75" customHeight="1">
      <c r="B617" s="19"/>
      <c r="C617" s="19"/>
      <c r="D617" s="19"/>
      <c r="E617" s="19"/>
      <c r="F617" s="19"/>
      <c r="G617" s="20"/>
      <c r="H617" s="19"/>
      <c r="I617" s="19"/>
      <c r="J617" s="19"/>
      <c r="K617" s="19"/>
      <c r="L617" s="19"/>
      <c r="M617" s="19"/>
      <c r="N617" s="19"/>
      <c r="O617" s="9"/>
      <c r="P617" s="9"/>
      <c r="Q617" s="38"/>
      <c r="R617" s="38"/>
    </row>
    <row r="618" spans="1:18" ht="12.75" customHeight="1">
      <c r="A618" s="12"/>
      <c r="B618" s="19"/>
      <c r="C618" s="19"/>
      <c r="D618" s="19"/>
      <c r="E618" s="19"/>
      <c r="F618" s="19"/>
      <c r="G618" s="20"/>
      <c r="H618" s="19"/>
      <c r="I618" s="19"/>
      <c r="J618" s="19"/>
      <c r="K618" s="19"/>
      <c r="L618" s="19"/>
      <c r="M618" s="19"/>
      <c r="N618" s="19"/>
      <c r="O618" s="9"/>
      <c r="P618" s="9"/>
      <c r="Q618" s="38"/>
      <c r="R618" s="38"/>
    </row>
    <row r="619" spans="1:18" ht="12.75" customHeight="1">
      <c r="A619" s="12"/>
      <c r="B619" s="19"/>
      <c r="C619" s="19"/>
      <c r="D619" s="19"/>
      <c r="E619" s="19"/>
      <c r="F619" s="19"/>
      <c r="G619" s="20"/>
      <c r="H619" s="19"/>
      <c r="I619" s="19"/>
      <c r="J619" s="19"/>
      <c r="K619" s="19"/>
      <c r="L619" s="19"/>
      <c r="M619" s="19"/>
      <c r="N619" s="19"/>
      <c r="O619" s="9"/>
      <c r="P619" s="9"/>
      <c r="Q619" s="38"/>
      <c r="R619" s="38"/>
    </row>
    <row r="620" spans="1:18" ht="12.75" customHeight="1">
      <c r="A620" s="12"/>
      <c r="B620" s="19"/>
      <c r="C620" s="19"/>
      <c r="D620" s="19"/>
      <c r="E620" s="19"/>
      <c r="F620" s="19"/>
      <c r="G620" s="20"/>
      <c r="H620" s="19"/>
      <c r="I620" s="19"/>
      <c r="J620" s="19"/>
      <c r="K620" s="19"/>
      <c r="L620" s="19"/>
      <c r="M620" s="19"/>
      <c r="N620" s="19"/>
      <c r="O620" s="9"/>
      <c r="P620" s="9"/>
      <c r="Q620" s="38"/>
      <c r="R620" s="38"/>
    </row>
    <row r="621" spans="1:18" ht="12.75" customHeight="1">
      <c r="B621" s="19"/>
      <c r="C621" s="19"/>
      <c r="D621" s="19"/>
      <c r="E621" s="19"/>
      <c r="F621" s="19"/>
      <c r="G621" s="20"/>
      <c r="H621" s="19"/>
      <c r="I621" s="19"/>
      <c r="J621" s="19"/>
      <c r="K621" s="19"/>
      <c r="L621" s="19"/>
      <c r="M621" s="19"/>
      <c r="N621" s="19"/>
      <c r="O621" s="9"/>
      <c r="P621" s="9"/>
      <c r="Q621" s="38"/>
      <c r="R621" s="38"/>
    </row>
    <row r="622" spans="1:18" ht="12.75" customHeight="1">
      <c r="B622" s="19"/>
      <c r="C622" s="19"/>
      <c r="D622" s="19"/>
      <c r="E622" s="19"/>
      <c r="F622" s="19"/>
      <c r="G622" s="20"/>
      <c r="H622" s="19"/>
      <c r="I622" s="19"/>
      <c r="J622" s="19"/>
      <c r="K622" s="19"/>
      <c r="L622" s="19"/>
      <c r="M622" s="19"/>
      <c r="N622" s="19"/>
      <c r="O622" s="9"/>
      <c r="P622" s="9"/>
      <c r="Q622" s="38"/>
      <c r="R622" s="38"/>
    </row>
    <row r="623" spans="1:18" ht="12.75" customHeight="1">
      <c r="A623" s="11"/>
      <c r="B623" s="11"/>
      <c r="C623" s="11"/>
      <c r="D623" s="11"/>
      <c r="E623" s="11"/>
      <c r="F623" s="11"/>
      <c r="G623" s="87"/>
      <c r="H623" s="11"/>
      <c r="I623" s="11"/>
      <c r="J623" s="11"/>
      <c r="K623" s="11"/>
      <c r="L623" s="11"/>
      <c r="M623" s="11"/>
      <c r="N623" s="11"/>
      <c r="O623" s="88"/>
      <c r="P623" s="88"/>
      <c r="Q623" s="44"/>
      <c r="R623" s="44"/>
    </row>
    <row r="625" spans="1:18" ht="12.75" customHeight="1">
      <c r="A625" s="2"/>
    </row>
    <row r="626" spans="1:18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K626" s="11"/>
      <c r="L626" s="11"/>
      <c r="M626" s="12"/>
      <c r="N626" s="11"/>
      <c r="O626" s="7"/>
      <c r="P626" s="8"/>
      <c r="Q626" s="7"/>
      <c r="R626" s="7"/>
    </row>
    <row r="627" spans="1:18" ht="12.75" customHeight="1">
      <c r="A627" s="12"/>
      <c r="F627" s="13"/>
      <c r="G627" s="13"/>
      <c r="H627" s="13"/>
      <c r="I627" s="2"/>
      <c r="K627" s="12"/>
      <c r="L627" s="11"/>
      <c r="N627" s="11"/>
      <c r="O627" s="7"/>
      <c r="Q627" s="7"/>
      <c r="R627" s="7"/>
    </row>
    <row r="628" spans="1:18" ht="12.75" customHeight="1">
      <c r="A628" s="12"/>
      <c r="F628" s="13"/>
      <c r="G628" s="13"/>
      <c r="H628" s="13"/>
      <c r="I628" s="2"/>
      <c r="K628" s="12"/>
      <c r="L628" s="11"/>
      <c r="N628" s="11"/>
      <c r="O628" s="7"/>
    </row>
    <row r="629" spans="1:18" ht="12.75" customHeight="1">
      <c r="A629" s="15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</row>
    <row r="630" spans="1:18" ht="12.75" customHeight="1">
      <c r="B630" s="19"/>
      <c r="C630" s="19"/>
      <c r="D630" s="19"/>
      <c r="E630" s="19"/>
      <c r="F630" s="19"/>
      <c r="G630" s="16"/>
      <c r="H630" s="19"/>
      <c r="I630" s="19"/>
      <c r="J630" s="19"/>
      <c r="K630" s="19"/>
      <c r="L630" s="19"/>
      <c r="M630" s="19"/>
      <c r="N630" s="19"/>
      <c r="O630" s="38"/>
      <c r="P630" s="38"/>
      <c r="Q630" s="38"/>
      <c r="R630" s="38"/>
    </row>
    <row r="631" spans="1:18" ht="12.75" customHeight="1">
      <c r="A631" s="12"/>
      <c r="B631" s="19"/>
      <c r="C631" s="19"/>
      <c r="D631" s="19"/>
      <c r="E631" s="19"/>
      <c r="F631" s="19"/>
      <c r="G631" s="20"/>
      <c r="H631" s="19"/>
      <c r="I631" s="19"/>
      <c r="J631" s="19"/>
      <c r="K631" s="19"/>
      <c r="L631" s="19"/>
      <c r="M631" s="19"/>
      <c r="N631" s="19"/>
      <c r="O631" s="38"/>
      <c r="P631" s="38"/>
      <c r="Q631" s="38"/>
      <c r="R631" s="38"/>
    </row>
    <row r="632" spans="1:18" ht="12.75" customHeight="1"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38"/>
      <c r="P632" s="38"/>
      <c r="Q632" s="38"/>
      <c r="R632" s="38"/>
    </row>
    <row r="633" spans="1:18" ht="12.75" customHeight="1">
      <c r="B633" s="10"/>
      <c r="C633" s="16"/>
      <c r="D633" s="16"/>
      <c r="E633" s="10"/>
      <c r="F633" s="16"/>
      <c r="G633" s="10"/>
      <c r="H633" s="10"/>
      <c r="I633" s="10"/>
      <c r="J633" s="10"/>
      <c r="K633" s="16"/>
      <c r="L633" s="10"/>
      <c r="M633" s="10"/>
      <c r="N633" s="16"/>
      <c r="O633" s="38"/>
      <c r="P633" s="38"/>
      <c r="Q633" s="38"/>
      <c r="R633" s="38"/>
    </row>
    <row r="634" spans="1:18" ht="12.75" customHeight="1">
      <c r="B634" s="10"/>
      <c r="C634" s="10"/>
      <c r="D634" s="10"/>
      <c r="E634" s="10"/>
      <c r="F634" s="10"/>
      <c r="G634" s="16"/>
      <c r="H634" s="16"/>
      <c r="I634" s="16"/>
      <c r="J634" s="16"/>
      <c r="K634" s="16"/>
      <c r="L634" s="16"/>
      <c r="M634" s="16"/>
      <c r="N634" s="16"/>
      <c r="O634" s="38"/>
      <c r="P634" s="38"/>
      <c r="Q634" s="38"/>
      <c r="R634" s="38"/>
    </row>
    <row r="635" spans="1:18" ht="12.75" customHeight="1">
      <c r="B635" s="19"/>
      <c r="C635" s="19"/>
      <c r="D635" s="19"/>
      <c r="E635" s="19"/>
      <c r="F635" s="19"/>
      <c r="G635" s="16"/>
      <c r="H635" s="19"/>
      <c r="I635" s="19"/>
      <c r="J635" s="19"/>
      <c r="K635" s="19"/>
      <c r="L635" s="19"/>
      <c r="M635" s="19"/>
      <c r="N635" s="19"/>
      <c r="O635" s="38"/>
      <c r="P635" s="38"/>
      <c r="Q635" s="38"/>
      <c r="R635" s="38"/>
    </row>
    <row r="636" spans="1:18" ht="12.75" customHeight="1">
      <c r="B636" s="19"/>
      <c r="C636" s="19"/>
      <c r="D636" s="19"/>
      <c r="E636" s="19"/>
      <c r="F636" s="19"/>
      <c r="G636" s="20"/>
      <c r="H636" s="19"/>
      <c r="I636" s="19"/>
      <c r="J636" s="19"/>
      <c r="K636" s="19"/>
      <c r="L636" s="19"/>
      <c r="M636" s="19"/>
      <c r="N636" s="19"/>
      <c r="O636" s="38"/>
      <c r="P636" s="38"/>
      <c r="Q636" s="38"/>
      <c r="R636" s="38"/>
    </row>
    <row r="637" spans="1:18" ht="12.75" customHeight="1">
      <c r="B637" s="10"/>
      <c r="C637" s="10"/>
      <c r="D637" s="10"/>
      <c r="E637" s="10"/>
      <c r="F637" s="10"/>
      <c r="G637" s="16"/>
      <c r="H637" s="16"/>
      <c r="I637" s="16"/>
      <c r="J637" s="16"/>
      <c r="K637" s="16"/>
      <c r="L637" s="16"/>
      <c r="M637" s="16"/>
      <c r="N637" s="16"/>
      <c r="O637" s="38"/>
      <c r="P637" s="38"/>
      <c r="Q637" s="38"/>
      <c r="R637" s="38"/>
    </row>
    <row r="638" spans="1:18" ht="12.75" customHeight="1"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38"/>
      <c r="P638" s="38"/>
      <c r="Q638" s="38"/>
      <c r="R638" s="38"/>
    </row>
    <row r="639" spans="1:18" ht="12.75" customHeight="1">
      <c r="B639" s="19"/>
      <c r="C639" s="19"/>
      <c r="D639" s="19"/>
      <c r="E639" s="19"/>
      <c r="F639" s="19"/>
      <c r="G639" s="20"/>
      <c r="H639" s="19"/>
      <c r="I639" s="19"/>
      <c r="J639" s="19"/>
      <c r="K639" s="19"/>
      <c r="L639" s="19"/>
      <c r="M639" s="19"/>
      <c r="N639" s="19"/>
      <c r="O639" s="38"/>
      <c r="P639" s="38"/>
      <c r="Q639" s="38"/>
      <c r="R639" s="38"/>
    </row>
    <row r="640" spans="1:18" ht="12.75" customHeight="1">
      <c r="B640" s="19"/>
      <c r="C640" s="19"/>
      <c r="D640" s="19"/>
      <c r="E640" s="19"/>
      <c r="F640" s="19"/>
      <c r="G640" s="16"/>
      <c r="H640" s="19"/>
      <c r="I640" s="19"/>
      <c r="J640" s="19"/>
      <c r="K640" s="19"/>
      <c r="L640" s="19"/>
      <c r="M640" s="19"/>
      <c r="N640" s="19"/>
      <c r="O640" s="38"/>
      <c r="P640" s="38"/>
      <c r="Q640" s="38"/>
      <c r="R640" s="38"/>
    </row>
    <row r="641" spans="1:18" ht="12.75" customHeight="1"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38"/>
      <c r="P641" s="38"/>
      <c r="Q641" s="38"/>
      <c r="R641" s="38"/>
    </row>
    <row r="642" spans="1:18" ht="12.75" customHeight="1">
      <c r="B642" s="19"/>
      <c r="C642" s="19"/>
      <c r="D642" s="19"/>
      <c r="E642" s="19"/>
      <c r="F642" s="19"/>
      <c r="G642" s="20"/>
      <c r="H642" s="19"/>
      <c r="I642" s="19"/>
      <c r="J642" s="19"/>
      <c r="K642" s="19"/>
      <c r="L642" s="19"/>
      <c r="M642" s="19"/>
      <c r="N642" s="19"/>
      <c r="O642" s="38"/>
      <c r="P642" s="38"/>
      <c r="Q642" s="38"/>
      <c r="R642" s="38"/>
    </row>
    <row r="643" spans="1:18" ht="12.75" customHeight="1"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38"/>
      <c r="P643" s="38"/>
      <c r="Q643" s="38"/>
      <c r="R643" s="38"/>
    </row>
    <row r="644" spans="1:18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44"/>
      <c r="P644" s="44"/>
      <c r="Q644" s="44"/>
      <c r="R644" s="44"/>
    </row>
    <row r="646" spans="1:18" ht="12.75" customHeight="1">
      <c r="A646" s="11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</row>
    <row r="647" spans="1:18" ht="12.75" customHeight="1">
      <c r="B647" s="19"/>
      <c r="C647" s="19"/>
      <c r="D647" s="19"/>
      <c r="E647" s="19"/>
      <c r="F647" s="19"/>
      <c r="G647" s="20"/>
      <c r="H647" s="19"/>
      <c r="I647" s="19"/>
      <c r="J647" s="19"/>
      <c r="K647" s="19"/>
      <c r="L647" s="19"/>
      <c r="M647" s="19"/>
      <c r="N647" s="19"/>
      <c r="O647" s="9"/>
      <c r="P647" s="9"/>
      <c r="Q647" s="38"/>
      <c r="R647" s="38"/>
    </row>
    <row r="648" spans="1:18" ht="12.75" customHeight="1">
      <c r="B648" s="19"/>
      <c r="C648" s="19"/>
      <c r="D648" s="19"/>
      <c r="E648" s="19"/>
      <c r="F648" s="19"/>
      <c r="G648" s="20"/>
      <c r="H648" s="19"/>
      <c r="I648" s="19"/>
      <c r="J648" s="19"/>
      <c r="K648" s="19"/>
      <c r="L648" s="19"/>
      <c r="M648" s="19"/>
      <c r="N648" s="19"/>
      <c r="O648" s="9"/>
      <c r="P648" s="9"/>
      <c r="Q648" s="38"/>
      <c r="R648" s="38"/>
    </row>
    <row r="649" spans="1:18" ht="12.75" customHeight="1">
      <c r="A649" s="12"/>
      <c r="B649" s="19"/>
      <c r="C649" s="19"/>
      <c r="D649" s="19"/>
      <c r="E649" s="19"/>
      <c r="F649" s="19"/>
      <c r="G649" s="20"/>
      <c r="H649" s="19"/>
      <c r="I649" s="19"/>
      <c r="J649" s="19"/>
      <c r="K649" s="19"/>
      <c r="L649" s="19"/>
      <c r="M649" s="19"/>
      <c r="N649" s="19"/>
      <c r="O649" s="9"/>
      <c r="P649" s="9"/>
      <c r="Q649" s="38"/>
      <c r="R649" s="38"/>
    </row>
    <row r="650" spans="1:18" ht="12.75" customHeight="1">
      <c r="B650" s="19"/>
      <c r="C650" s="19"/>
      <c r="D650" s="19"/>
      <c r="E650" s="19"/>
      <c r="F650" s="19"/>
      <c r="G650" s="20"/>
      <c r="H650" s="19"/>
      <c r="I650" s="19"/>
      <c r="J650" s="19"/>
      <c r="K650" s="19"/>
      <c r="L650" s="19"/>
      <c r="M650" s="19"/>
      <c r="N650" s="19"/>
      <c r="O650" s="9"/>
      <c r="P650" s="9"/>
      <c r="Q650" s="38"/>
      <c r="R650" s="38"/>
    </row>
    <row r="651" spans="1:18" ht="12.75" customHeight="1">
      <c r="A651" s="12"/>
      <c r="B651" s="19"/>
      <c r="C651" s="19"/>
      <c r="D651" s="19"/>
      <c r="E651" s="19"/>
      <c r="F651" s="19"/>
      <c r="G651" s="20"/>
      <c r="H651" s="19"/>
      <c r="I651" s="19"/>
      <c r="J651" s="19"/>
      <c r="K651" s="19"/>
      <c r="L651" s="19"/>
      <c r="M651" s="19"/>
      <c r="N651" s="19"/>
      <c r="O651" s="9"/>
      <c r="P651" s="9"/>
      <c r="Q651" s="38"/>
      <c r="R651" s="38"/>
    </row>
    <row r="652" spans="1:18" ht="12.75" customHeight="1">
      <c r="A652" s="12"/>
      <c r="B652" s="19"/>
      <c r="C652" s="19"/>
      <c r="D652" s="19"/>
      <c r="E652" s="19"/>
      <c r="F652" s="19"/>
      <c r="G652" s="20"/>
      <c r="H652" s="19"/>
      <c r="I652" s="19"/>
      <c r="J652" s="19"/>
      <c r="K652" s="19"/>
      <c r="L652" s="19"/>
      <c r="M652" s="19"/>
      <c r="N652" s="19"/>
      <c r="O652" s="9"/>
      <c r="P652" s="9"/>
      <c r="Q652" s="38"/>
      <c r="R652" s="38"/>
    </row>
    <row r="653" spans="1:18" ht="12.75" customHeight="1">
      <c r="A653" s="12"/>
      <c r="B653" s="19"/>
      <c r="C653" s="19"/>
      <c r="D653" s="19"/>
      <c r="E653" s="19"/>
      <c r="F653" s="19"/>
      <c r="G653" s="20"/>
      <c r="H653" s="19"/>
      <c r="I653" s="19"/>
      <c r="J653" s="19"/>
      <c r="K653" s="19"/>
      <c r="L653" s="19"/>
      <c r="M653" s="19"/>
      <c r="N653" s="19"/>
      <c r="O653" s="9"/>
      <c r="P653" s="9"/>
      <c r="Q653" s="38"/>
      <c r="R653" s="38"/>
    </row>
    <row r="654" spans="1:18" ht="12.75" customHeight="1">
      <c r="B654" s="19"/>
      <c r="C654" s="19"/>
      <c r="D654" s="19"/>
      <c r="E654" s="19"/>
      <c r="F654" s="19"/>
      <c r="G654" s="20"/>
      <c r="H654" s="19"/>
      <c r="I654" s="19"/>
      <c r="J654" s="19"/>
      <c r="K654" s="19"/>
      <c r="L654" s="19"/>
      <c r="M654" s="19"/>
      <c r="N654" s="19"/>
      <c r="O654" s="9"/>
      <c r="P654" s="9"/>
      <c r="Q654" s="38"/>
      <c r="R654" s="38"/>
    </row>
    <row r="655" spans="1:18" ht="12.75" customHeight="1">
      <c r="B655" s="19"/>
      <c r="C655" s="19"/>
      <c r="D655" s="19"/>
      <c r="E655" s="19"/>
      <c r="F655" s="19"/>
      <c r="G655" s="20"/>
      <c r="H655" s="19"/>
      <c r="I655" s="19"/>
      <c r="J655" s="19"/>
      <c r="K655" s="19"/>
      <c r="L655" s="19"/>
      <c r="M655" s="19"/>
      <c r="N655" s="19"/>
      <c r="O655" s="9"/>
      <c r="P655" s="9"/>
      <c r="Q655" s="38"/>
      <c r="R655" s="38"/>
    </row>
    <row r="656" spans="1:18" ht="12.75" customHeight="1">
      <c r="A656" s="11"/>
      <c r="B656" s="11"/>
      <c r="C656" s="11"/>
      <c r="D656" s="11"/>
      <c r="E656" s="11"/>
      <c r="F656" s="11"/>
      <c r="G656" s="87"/>
      <c r="H656" s="11"/>
      <c r="I656" s="11"/>
      <c r="J656" s="11"/>
      <c r="K656" s="11"/>
      <c r="L656" s="11"/>
      <c r="M656" s="11"/>
      <c r="N656" s="11"/>
      <c r="O656" s="88"/>
      <c r="P656" s="88"/>
      <c r="Q656" s="44"/>
      <c r="R656" s="44"/>
    </row>
    <row r="658" spans="1:18" ht="12.75" customHeight="1">
      <c r="A658" s="2"/>
      <c r="P658" s="8"/>
      <c r="Q658" s="7"/>
      <c r="R658" s="7"/>
    </row>
    <row r="659" spans="1:18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K659" s="11"/>
      <c r="L659" s="11"/>
      <c r="M659" s="12"/>
      <c r="N659" s="11"/>
      <c r="O659" s="7"/>
      <c r="Q659" s="7"/>
      <c r="R659" s="7"/>
    </row>
    <row r="660" spans="1:18" ht="12.75" customHeight="1">
      <c r="A660" s="12"/>
      <c r="F660" s="13"/>
      <c r="G660" s="13"/>
      <c r="H660" s="13"/>
      <c r="I660" s="2"/>
      <c r="K660" s="12"/>
      <c r="L660" s="11"/>
      <c r="N660" s="11"/>
      <c r="O660" s="7"/>
      <c r="Q660" s="7"/>
      <c r="R660" s="7"/>
    </row>
    <row r="661" spans="1:18" ht="12.75" customHeight="1">
      <c r="A661" s="12"/>
      <c r="F661" s="13"/>
      <c r="G661" s="13"/>
      <c r="H661" s="13"/>
      <c r="I661" s="2"/>
      <c r="K661" s="12"/>
      <c r="L661" s="11"/>
      <c r="N661" s="11"/>
      <c r="O661" s="7"/>
    </row>
    <row r="662" spans="1:18" ht="12.75" customHeight="1">
      <c r="A662" s="15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</row>
    <row r="663" spans="1:18" ht="12.75" customHeight="1">
      <c r="B663" s="19"/>
      <c r="C663" s="19"/>
      <c r="D663" s="19"/>
      <c r="E663" s="19"/>
      <c r="F663" s="19"/>
      <c r="G663" s="20"/>
      <c r="H663" s="19"/>
      <c r="I663" s="19"/>
      <c r="J663" s="19"/>
      <c r="K663" s="19"/>
      <c r="L663" s="19"/>
      <c r="M663" s="19"/>
      <c r="N663" s="19"/>
      <c r="O663" s="38"/>
      <c r="P663" s="38"/>
      <c r="Q663" s="38"/>
      <c r="R663" s="38"/>
    </row>
    <row r="664" spans="1:18" ht="12.75" customHeight="1">
      <c r="A664" s="12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38"/>
      <c r="P664" s="38"/>
      <c r="Q664" s="38"/>
      <c r="R664" s="38"/>
    </row>
    <row r="665" spans="1:18" ht="12.75" customHeight="1"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38"/>
      <c r="P665" s="38"/>
      <c r="Q665" s="38"/>
      <c r="R665" s="38"/>
    </row>
    <row r="666" spans="1:18" ht="12.75" customHeight="1">
      <c r="B666" s="10"/>
      <c r="C666" s="16"/>
      <c r="D666" s="16"/>
      <c r="E666" s="10"/>
      <c r="F666" s="16"/>
      <c r="G666" s="10"/>
      <c r="H666" s="10"/>
      <c r="I666" s="10"/>
      <c r="J666" s="10"/>
      <c r="K666" s="16"/>
      <c r="L666" s="10"/>
      <c r="M666" s="10"/>
      <c r="N666" s="16"/>
      <c r="O666" s="38"/>
      <c r="P666" s="38"/>
      <c r="Q666" s="38"/>
      <c r="R666" s="38"/>
    </row>
    <row r="667" spans="1:18" ht="12.75" customHeight="1">
      <c r="B667" s="10"/>
      <c r="C667" s="10"/>
      <c r="D667" s="10"/>
      <c r="E667" s="10"/>
      <c r="F667" s="10"/>
      <c r="G667" s="16"/>
      <c r="H667" s="16"/>
      <c r="I667" s="16"/>
      <c r="J667" s="16"/>
      <c r="K667" s="16"/>
      <c r="L667" s="16"/>
      <c r="M667" s="16"/>
      <c r="N667" s="16"/>
      <c r="O667" s="38"/>
      <c r="P667" s="38"/>
      <c r="Q667" s="38"/>
      <c r="R667" s="38"/>
    </row>
    <row r="668" spans="1:18" ht="12.75" customHeight="1">
      <c r="B668" s="19"/>
      <c r="C668" s="19"/>
      <c r="D668" s="19"/>
      <c r="E668" s="19"/>
      <c r="F668" s="19"/>
      <c r="G668" s="20"/>
      <c r="H668" s="19"/>
      <c r="I668" s="19"/>
      <c r="J668" s="19"/>
      <c r="K668" s="19"/>
      <c r="L668" s="19"/>
      <c r="M668" s="19"/>
      <c r="N668" s="19"/>
      <c r="O668" s="38"/>
      <c r="P668" s="38"/>
      <c r="Q668" s="38"/>
      <c r="R668" s="38"/>
    </row>
    <row r="669" spans="1:18" ht="12.75" customHeight="1">
      <c r="B669" s="19"/>
      <c r="C669" s="19"/>
      <c r="D669" s="19"/>
      <c r="E669" s="19"/>
      <c r="F669" s="19"/>
      <c r="G669" s="20"/>
      <c r="H669" s="19"/>
      <c r="I669" s="19"/>
      <c r="J669" s="19"/>
      <c r="K669" s="19"/>
      <c r="L669" s="19"/>
      <c r="M669" s="19"/>
      <c r="N669" s="19"/>
      <c r="O669" s="38"/>
      <c r="P669" s="38"/>
      <c r="Q669" s="38"/>
      <c r="R669" s="38"/>
    </row>
    <row r="670" spans="1:18" ht="12.75" customHeight="1">
      <c r="B670" s="10"/>
      <c r="C670" s="10"/>
      <c r="D670" s="10"/>
      <c r="E670" s="10"/>
      <c r="F670" s="10"/>
      <c r="G670" s="16"/>
      <c r="H670" s="16"/>
      <c r="I670" s="16"/>
      <c r="J670" s="16"/>
      <c r="K670" s="16"/>
      <c r="L670" s="16"/>
      <c r="M670" s="16"/>
      <c r="N670" s="16"/>
      <c r="O670" s="38"/>
      <c r="P670" s="38"/>
      <c r="Q670" s="38"/>
      <c r="R670" s="38"/>
    </row>
    <row r="671" spans="1:18" ht="12.75" customHeight="1"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38"/>
      <c r="P671" s="38"/>
      <c r="Q671" s="38"/>
      <c r="R671" s="38"/>
    </row>
    <row r="672" spans="1:18" ht="12.75" customHeight="1">
      <c r="B672" s="19"/>
      <c r="C672" s="19"/>
      <c r="D672" s="19"/>
      <c r="E672" s="19"/>
      <c r="F672" s="19"/>
      <c r="G672" s="20"/>
      <c r="H672" s="19"/>
      <c r="I672" s="19"/>
      <c r="J672" s="19"/>
      <c r="K672" s="19"/>
      <c r="L672" s="19"/>
      <c r="M672" s="19"/>
      <c r="N672" s="19"/>
      <c r="O672" s="38"/>
      <c r="P672" s="38"/>
      <c r="Q672" s="38"/>
      <c r="R672" s="38"/>
    </row>
    <row r="673" spans="1:18" ht="12.75" customHeight="1">
      <c r="B673" s="19"/>
      <c r="C673" s="19"/>
      <c r="D673" s="19"/>
      <c r="E673" s="19"/>
      <c r="F673" s="19"/>
      <c r="G673" s="20"/>
      <c r="H673" s="19"/>
      <c r="I673" s="19"/>
      <c r="J673" s="19"/>
      <c r="K673" s="19"/>
      <c r="L673" s="19"/>
      <c r="M673" s="19"/>
      <c r="N673" s="19"/>
      <c r="O673" s="38"/>
      <c r="P673" s="38"/>
      <c r="Q673" s="38"/>
      <c r="R673" s="38"/>
    </row>
    <row r="674" spans="1:18" ht="12.75" customHeight="1"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38"/>
      <c r="P674" s="38"/>
      <c r="Q674" s="38"/>
      <c r="R674" s="38"/>
    </row>
    <row r="675" spans="1:18" ht="12.75" customHeight="1"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38"/>
      <c r="P675" s="38"/>
      <c r="Q675" s="38"/>
      <c r="R675" s="38"/>
    </row>
    <row r="676" spans="1:18" ht="12.75" customHeight="1"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38"/>
      <c r="P676" s="38"/>
      <c r="Q676" s="38"/>
      <c r="R676" s="38"/>
    </row>
    <row r="677" spans="1:18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44"/>
      <c r="P677" s="44"/>
      <c r="Q677" s="44"/>
      <c r="R677" s="44"/>
    </row>
    <row r="679" spans="1:18" ht="12.75" customHeight="1">
      <c r="A679" s="11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</row>
    <row r="680" spans="1:18" ht="12.75" customHeight="1">
      <c r="B680" s="19"/>
      <c r="C680" s="19"/>
      <c r="D680" s="19"/>
      <c r="E680" s="19"/>
      <c r="F680" s="19"/>
      <c r="G680" s="20"/>
      <c r="H680" s="19"/>
      <c r="I680" s="19"/>
      <c r="J680" s="19"/>
      <c r="K680" s="19"/>
      <c r="L680" s="19"/>
      <c r="M680" s="19"/>
      <c r="N680" s="19"/>
      <c r="O680" s="9"/>
      <c r="P680" s="9"/>
      <c r="Q680" s="38"/>
      <c r="R680" s="38"/>
    </row>
    <row r="681" spans="1:18" ht="12.75" customHeight="1">
      <c r="B681" s="19"/>
      <c r="C681" s="19"/>
      <c r="D681" s="19"/>
      <c r="E681" s="19"/>
      <c r="F681" s="19"/>
      <c r="G681" s="20"/>
      <c r="H681" s="19"/>
      <c r="I681" s="19"/>
      <c r="J681" s="19"/>
      <c r="K681" s="19"/>
      <c r="L681" s="19"/>
      <c r="M681" s="19"/>
      <c r="N681" s="19"/>
      <c r="O681" s="9"/>
      <c r="P681" s="9"/>
      <c r="Q681" s="38"/>
      <c r="R681" s="38"/>
    </row>
    <row r="682" spans="1:18" ht="12.75" customHeight="1">
      <c r="A682" s="12"/>
      <c r="B682" s="19"/>
      <c r="C682" s="19"/>
      <c r="D682" s="19"/>
      <c r="E682" s="19"/>
      <c r="F682" s="19"/>
      <c r="G682" s="20"/>
      <c r="H682" s="19"/>
      <c r="I682" s="19"/>
      <c r="J682" s="19"/>
      <c r="K682" s="19"/>
      <c r="L682" s="19"/>
      <c r="M682" s="19"/>
      <c r="N682" s="19"/>
      <c r="O682" s="9"/>
      <c r="P682" s="9"/>
      <c r="Q682" s="38"/>
      <c r="R682" s="38"/>
    </row>
    <row r="683" spans="1:18" ht="12.75" customHeight="1">
      <c r="B683" s="19"/>
      <c r="C683" s="19"/>
      <c r="D683" s="19"/>
      <c r="E683" s="19"/>
      <c r="F683" s="19"/>
      <c r="G683" s="20"/>
      <c r="H683" s="19"/>
      <c r="I683" s="19"/>
      <c r="J683" s="19"/>
      <c r="K683" s="19"/>
      <c r="L683" s="19"/>
      <c r="M683" s="19"/>
      <c r="N683" s="19"/>
      <c r="O683" s="9"/>
      <c r="P683" s="9"/>
      <c r="Q683" s="38"/>
      <c r="R683" s="38"/>
    </row>
    <row r="684" spans="1:18" ht="12.75" customHeight="1">
      <c r="A684" s="12"/>
      <c r="B684" s="19"/>
      <c r="C684" s="19"/>
      <c r="D684" s="19"/>
      <c r="E684" s="19"/>
      <c r="F684" s="19"/>
      <c r="G684" s="20"/>
      <c r="H684" s="19"/>
      <c r="I684" s="19"/>
      <c r="J684" s="19"/>
      <c r="K684" s="19"/>
      <c r="L684" s="19"/>
      <c r="M684" s="19"/>
      <c r="N684" s="19"/>
      <c r="O684" s="9"/>
      <c r="P684" s="9"/>
      <c r="Q684" s="38"/>
      <c r="R684" s="38"/>
    </row>
    <row r="685" spans="1:18" ht="12.75" customHeight="1">
      <c r="A685" s="12"/>
      <c r="B685" s="19"/>
      <c r="C685" s="19"/>
      <c r="D685" s="19"/>
      <c r="E685" s="19"/>
      <c r="F685" s="19"/>
      <c r="G685" s="20"/>
      <c r="H685" s="19"/>
      <c r="I685" s="19"/>
      <c r="J685" s="19"/>
      <c r="K685" s="19"/>
      <c r="L685" s="19"/>
      <c r="M685" s="19"/>
      <c r="N685" s="19"/>
      <c r="O685" s="9"/>
      <c r="P685" s="9"/>
      <c r="Q685" s="38"/>
      <c r="R685" s="38"/>
    </row>
    <row r="686" spans="1:18" ht="12.75" customHeight="1">
      <c r="A686" s="12"/>
      <c r="B686" s="19"/>
      <c r="C686" s="19"/>
      <c r="D686" s="19"/>
      <c r="E686" s="19"/>
      <c r="F686" s="19"/>
      <c r="G686" s="20"/>
      <c r="H686" s="19"/>
      <c r="I686" s="19"/>
      <c r="J686" s="19"/>
      <c r="K686" s="19"/>
      <c r="L686" s="19"/>
      <c r="M686" s="19"/>
      <c r="N686" s="19"/>
      <c r="O686" s="9"/>
      <c r="P686" s="9"/>
      <c r="Q686" s="38"/>
      <c r="R686" s="38"/>
    </row>
    <row r="687" spans="1:18" ht="12.75" customHeight="1">
      <c r="B687" s="19"/>
      <c r="C687" s="19"/>
      <c r="D687" s="19"/>
      <c r="E687" s="19"/>
      <c r="F687" s="19"/>
      <c r="G687" s="20"/>
      <c r="H687" s="19"/>
      <c r="I687" s="19"/>
      <c r="J687" s="19"/>
      <c r="K687" s="19"/>
      <c r="L687" s="19"/>
      <c r="M687" s="19"/>
      <c r="N687" s="19"/>
      <c r="O687" s="9"/>
      <c r="P687" s="9"/>
      <c r="Q687" s="38"/>
      <c r="R687" s="38"/>
    </row>
    <row r="688" spans="1:18" ht="12.75" customHeight="1">
      <c r="B688" s="19"/>
      <c r="C688" s="19"/>
      <c r="D688" s="19"/>
      <c r="E688" s="19"/>
      <c r="F688" s="19"/>
      <c r="G688" s="20"/>
      <c r="H688" s="19"/>
      <c r="I688" s="19"/>
      <c r="J688" s="19"/>
      <c r="K688" s="19"/>
      <c r="L688" s="19"/>
      <c r="M688" s="19"/>
      <c r="N688" s="19"/>
      <c r="O688" s="9"/>
      <c r="P688" s="9"/>
      <c r="Q688" s="38"/>
      <c r="R688" s="38"/>
    </row>
    <row r="689" spans="1:18" ht="12.75" customHeight="1">
      <c r="A689" s="11"/>
      <c r="B689" s="11"/>
      <c r="C689" s="11"/>
      <c r="D689" s="11"/>
      <c r="E689" s="11"/>
      <c r="F689" s="11"/>
      <c r="G689" s="87"/>
      <c r="H689" s="11"/>
      <c r="I689" s="11"/>
      <c r="J689" s="11"/>
      <c r="K689" s="11"/>
      <c r="L689" s="11"/>
      <c r="M689" s="11"/>
      <c r="N689" s="11"/>
      <c r="O689" s="88"/>
      <c r="P689" s="88"/>
      <c r="Q689" s="44"/>
      <c r="R689" s="44"/>
    </row>
    <row r="691" spans="1:18" ht="12.75" customHeight="1">
      <c r="A691" s="2"/>
    </row>
    <row r="692" spans="1:18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K692" s="11"/>
      <c r="L692" s="11"/>
      <c r="M692" s="12"/>
      <c r="N692" s="11"/>
      <c r="O692" s="7"/>
      <c r="P692" s="8"/>
      <c r="Q692" s="7"/>
      <c r="R692" s="7"/>
    </row>
    <row r="693" spans="1:18" ht="12.75" customHeight="1">
      <c r="A693" s="12"/>
      <c r="F693" s="13"/>
      <c r="G693" s="13"/>
      <c r="H693" s="13"/>
      <c r="I693" s="2"/>
      <c r="K693" s="12"/>
      <c r="L693" s="11"/>
      <c r="N693" s="11"/>
      <c r="O693" s="7"/>
      <c r="Q693" s="7"/>
      <c r="R693" s="7"/>
    </row>
    <row r="694" spans="1:18" ht="12.75" customHeight="1">
      <c r="A694" s="12"/>
      <c r="F694" s="13"/>
      <c r="G694" s="13"/>
      <c r="H694" s="13"/>
      <c r="I694" s="2"/>
      <c r="K694" s="12"/>
      <c r="L694" s="11"/>
      <c r="N694" s="11"/>
      <c r="O694" s="7"/>
      <c r="Q694" s="7"/>
      <c r="R694" s="7"/>
    </row>
    <row r="695" spans="1:18" ht="12.75" customHeight="1">
      <c r="A695" s="15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</row>
    <row r="696" spans="1:18" ht="12.75" customHeight="1"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38"/>
      <c r="P696" s="38"/>
      <c r="Q696" s="38"/>
      <c r="R696" s="38"/>
    </row>
    <row r="697" spans="1:18" ht="12.75" customHeight="1">
      <c r="A697" s="12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38"/>
      <c r="P697" s="38"/>
      <c r="Q697" s="38"/>
      <c r="R697" s="38"/>
    </row>
    <row r="698" spans="1:18" ht="12.75" customHeight="1"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38"/>
      <c r="P698" s="38"/>
      <c r="Q698" s="38"/>
      <c r="R698" s="38"/>
    </row>
    <row r="699" spans="1:18" ht="12.75" customHeight="1">
      <c r="B699" s="10"/>
      <c r="C699" s="16"/>
      <c r="D699" s="16"/>
      <c r="E699" s="10"/>
      <c r="F699" s="16"/>
      <c r="G699" s="10"/>
      <c r="H699" s="10"/>
      <c r="I699" s="10"/>
      <c r="J699" s="10"/>
      <c r="K699" s="16"/>
      <c r="L699" s="10"/>
      <c r="M699" s="10"/>
      <c r="N699" s="16"/>
      <c r="O699" s="38"/>
      <c r="P699" s="38"/>
      <c r="Q699" s="38"/>
      <c r="R699" s="38"/>
    </row>
    <row r="700" spans="1:18" ht="12.75" customHeight="1">
      <c r="B700" s="10"/>
      <c r="C700" s="10"/>
      <c r="D700" s="10"/>
      <c r="E700" s="10"/>
      <c r="F700" s="10"/>
      <c r="G700" s="16"/>
      <c r="H700" s="16"/>
      <c r="I700" s="16"/>
      <c r="J700" s="16"/>
      <c r="K700" s="16"/>
      <c r="L700" s="16"/>
      <c r="M700" s="16"/>
      <c r="N700" s="16"/>
      <c r="O700" s="38"/>
      <c r="P700" s="38"/>
      <c r="Q700" s="38"/>
      <c r="R700" s="38"/>
    </row>
    <row r="701" spans="1:18" ht="12.75" customHeight="1"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38"/>
      <c r="P701" s="38"/>
      <c r="Q701" s="38"/>
      <c r="R701" s="38"/>
    </row>
    <row r="702" spans="1:18" ht="12.75" customHeight="1">
      <c r="B702" s="19"/>
      <c r="C702" s="19"/>
      <c r="D702" s="19"/>
      <c r="E702" s="19"/>
      <c r="F702" s="19"/>
      <c r="G702" s="20"/>
      <c r="H702" s="19"/>
      <c r="I702" s="19"/>
      <c r="J702" s="19"/>
      <c r="K702" s="19"/>
      <c r="L702" s="19"/>
      <c r="M702" s="19"/>
      <c r="N702" s="19"/>
      <c r="O702" s="38"/>
      <c r="P702" s="38"/>
      <c r="Q702" s="38"/>
      <c r="R702" s="38"/>
    </row>
    <row r="703" spans="1:18" ht="12.75" customHeight="1">
      <c r="B703" s="10"/>
      <c r="C703" s="10"/>
      <c r="D703" s="10"/>
      <c r="E703" s="10"/>
      <c r="F703" s="10"/>
      <c r="G703" s="16"/>
      <c r="H703" s="16"/>
      <c r="I703" s="16"/>
      <c r="J703" s="16"/>
      <c r="K703" s="16"/>
      <c r="L703" s="16"/>
      <c r="M703" s="16"/>
      <c r="N703" s="16"/>
      <c r="O703" s="38"/>
      <c r="P703" s="38"/>
      <c r="Q703" s="38"/>
      <c r="R703" s="38"/>
    </row>
    <row r="704" spans="1:18" ht="12.75" customHeight="1"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38"/>
      <c r="P704" s="38"/>
      <c r="Q704" s="38"/>
      <c r="R704" s="38"/>
    </row>
    <row r="705" spans="1:18" ht="12.75" customHeight="1">
      <c r="B705" s="19"/>
      <c r="C705" s="19"/>
      <c r="D705" s="19"/>
      <c r="E705" s="19"/>
      <c r="F705" s="19"/>
      <c r="G705" s="20"/>
      <c r="H705" s="19"/>
      <c r="I705" s="19"/>
      <c r="J705" s="19"/>
      <c r="K705" s="19"/>
      <c r="L705" s="19"/>
      <c r="M705" s="19"/>
      <c r="N705" s="19"/>
      <c r="O705" s="38"/>
      <c r="P705" s="38"/>
      <c r="Q705" s="38"/>
      <c r="R705" s="38"/>
    </row>
    <row r="706" spans="1:18" ht="12.75" customHeight="1">
      <c r="B706" s="10"/>
      <c r="C706" s="16"/>
      <c r="D706" s="16"/>
      <c r="E706" s="10"/>
      <c r="F706" s="16"/>
      <c r="G706" s="10"/>
      <c r="H706" s="10"/>
      <c r="I706" s="10"/>
      <c r="J706" s="10"/>
      <c r="K706" s="16"/>
      <c r="L706" s="10"/>
      <c r="M706" s="10"/>
      <c r="N706" s="16"/>
      <c r="O706" s="38"/>
      <c r="P706" s="38"/>
      <c r="Q706" s="38"/>
      <c r="R706" s="38"/>
    </row>
    <row r="707" spans="1:18" ht="12.75" customHeight="1"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38"/>
      <c r="P707" s="38"/>
      <c r="Q707" s="38"/>
      <c r="R707" s="38"/>
    </row>
    <row r="708" spans="1:18" ht="12.75" customHeight="1"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38"/>
      <c r="P708" s="38"/>
      <c r="Q708" s="38"/>
      <c r="R708" s="38"/>
    </row>
    <row r="709" spans="1:18" ht="12.75" customHeight="1"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38"/>
      <c r="P709" s="38"/>
      <c r="Q709" s="38"/>
      <c r="R709" s="38"/>
    </row>
    <row r="710" spans="1:18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44"/>
      <c r="P710" s="44"/>
      <c r="Q710" s="44"/>
      <c r="R710" s="44"/>
    </row>
    <row r="712" spans="1:18" ht="12.75" customHeight="1">
      <c r="A712" s="11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</row>
    <row r="713" spans="1:18" ht="12.75" customHeight="1">
      <c r="B713" s="19"/>
      <c r="C713" s="19"/>
      <c r="D713" s="19"/>
      <c r="E713" s="19"/>
      <c r="F713" s="19"/>
      <c r="G713" s="20"/>
      <c r="H713" s="19"/>
      <c r="I713" s="19"/>
      <c r="J713" s="19"/>
      <c r="K713" s="19"/>
      <c r="L713" s="19"/>
      <c r="M713" s="19"/>
      <c r="N713" s="19"/>
      <c r="O713" s="9"/>
      <c r="P713" s="9"/>
      <c r="Q713" s="38"/>
      <c r="R713" s="38"/>
    </row>
    <row r="714" spans="1:18" ht="12.75" customHeight="1">
      <c r="B714" s="19"/>
      <c r="C714" s="19"/>
      <c r="D714" s="19"/>
      <c r="E714" s="19"/>
      <c r="F714" s="19"/>
      <c r="G714" s="20"/>
      <c r="H714" s="19"/>
      <c r="I714" s="19"/>
      <c r="J714" s="19"/>
      <c r="K714" s="19"/>
      <c r="L714" s="19"/>
      <c r="M714" s="19"/>
      <c r="N714" s="19"/>
      <c r="O714" s="9"/>
      <c r="P714" s="9"/>
      <c r="Q714" s="38"/>
      <c r="R714" s="38"/>
    </row>
    <row r="715" spans="1:18" ht="12.75" customHeight="1">
      <c r="A715" s="12"/>
      <c r="B715" s="19"/>
      <c r="C715" s="19"/>
      <c r="D715" s="19"/>
      <c r="E715" s="19"/>
      <c r="F715" s="19"/>
      <c r="G715" s="20"/>
      <c r="H715" s="19"/>
      <c r="I715" s="19"/>
      <c r="J715" s="19"/>
      <c r="K715" s="19"/>
      <c r="L715" s="19"/>
      <c r="M715" s="19"/>
      <c r="N715" s="19"/>
      <c r="O715" s="9"/>
      <c r="P715" s="9"/>
      <c r="Q715" s="38"/>
      <c r="R715" s="38"/>
    </row>
    <row r="716" spans="1:18" ht="12.75" customHeight="1">
      <c r="B716" s="19"/>
      <c r="C716" s="19"/>
      <c r="D716" s="19"/>
      <c r="E716" s="19"/>
      <c r="F716" s="19"/>
      <c r="G716" s="20"/>
      <c r="H716" s="19"/>
      <c r="I716" s="19"/>
      <c r="J716" s="19"/>
      <c r="K716" s="19"/>
      <c r="L716" s="19"/>
      <c r="M716" s="19"/>
      <c r="N716" s="19"/>
      <c r="O716" s="9"/>
      <c r="P716" s="9"/>
      <c r="Q716" s="38"/>
      <c r="R716" s="38"/>
    </row>
    <row r="717" spans="1:18" ht="12.75" customHeight="1">
      <c r="A717" s="12"/>
      <c r="B717" s="19"/>
      <c r="C717" s="19"/>
      <c r="D717" s="19"/>
      <c r="E717" s="19"/>
      <c r="F717" s="19"/>
      <c r="G717" s="20"/>
      <c r="H717" s="19"/>
      <c r="I717" s="19"/>
      <c r="J717" s="19"/>
      <c r="K717" s="19"/>
      <c r="L717" s="19"/>
      <c r="M717" s="19"/>
      <c r="N717" s="19"/>
      <c r="O717" s="9"/>
      <c r="P717" s="9"/>
      <c r="Q717" s="38"/>
      <c r="R717" s="38"/>
    </row>
    <row r="718" spans="1:18" ht="12.75" customHeight="1">
      <c r="A718" s="12"/>
      <c r="B718" s="19"/>
      <c r="C718" s="19"/>
      <c r="D718" s="19"/>
      <c r="E718" s="19"/>
      <c r="F718" s="19"/>
      <c r="G718" s="20"/>
      <c r="H718" s="19"/>
      <c r="I718" s="19"/>
      <c r="J718" s="19"/>
      <c r="K718" s="19"/>
      <c r="L718" s="19"/>
      <c r="M718" s="19"/>
      <c r="N718" s="19"/>
      <c r="O718" s="9"/>
      <c r="P718" s="9"/>
      <c r="Q718" s="38"/>
      <c r="R718" s="38"/>
    </row>
    <row r="719" spans="1:18" ht="12.75" customHeight="1">
      <c r="A719" s="12"/>
      <c r="B719" s="19"/>
      <c r="C719" s="19"/>
      <c r="D719" s="19"/>
      <c r="E719" s="19"/>
      <c r="F719" s="19"/>
      <c r="G719" s="20"/>
      <c r="H719" s="19"/>
      <c r="I719" s="19"/>
      <c r="J719" s="19"/>
      <c r="K719" s="19"/>
      <c r="L719" s="19"/>
      <c r="M719" s="19"/>
      <c r="N719" s="19"/>
      <c r="O719" s="9"/>
      <c r="P719" s="9"/>
      <c r="Q719" s="38"/>
      <c r="R719" s="38"/>
    </row>
    <row r="720" spans="1:18" ht="12.75" customHeight="1">
      <c r="B720" s="19"/>
      <c r="C720" s="19"/>
      <c r="D720" s="19"/>
      <c r="E720" s="19"/>
      <c r="F720" s="19"/>
      <c r="G720" s="20"/>
      <c r="H720" s="19"/>
      <c r="I720" s="19"/>
      <c r="J720" s="19"/>
      <c r="K720" s="19"/>
      <c r="L720" s="19"/>
      <c r="M720" s="19"/>
      <c r="N720" s="19"/>
      <c r="O720" s="9"/>
      <c r="P720" s="9"/>
      <c r="Q720" s="38"/>
      <c r="R720" s="38"/>
    </row>
    <row r="721" spans="1:18" ht="12.75" customHeight="1">
      <c r="B721" s="19"/>
      <c r="C721" s="19"/>
      <c r="D721" s="19"/>
      <c r="E721" s="19"/>
      <c r="F721" s="19"/>
      <c r="G721" s="20"/>
      <c r="H721" s="19"/>
      <c r="I721" s="19"/>
      <c r="J721" s="19"/>
      <c r="K721" s="19"/>
      <c r="L721" s="19"/>
      <c r="M721" s="19"/>
      <c r="N721" s="19"/>
      <c r="O721" s="9"/>
      <c r="P721" s="9"/>
      <c r="Q721" s="38"/>
      <c r="R721" s="38"/>
    </row>
    <row r="722" spans="1:18" ht="12.75" customHeight="1">
      <c r="A722" s="11"/>
      <c r="B722" s="11"/>
      <c r="C722" s="11"/>
      <c r="D722" s="11"/>
      <c r="E722" s="11"/>
      <c r="F722" s="11"/>
      <c r="G722" s="87"/>
      <c r="H722" s="11"/>
      <c r="I722" s="11"/>
      <c r="J722" s="11"/>
      <c r="K722" s="11"/>
      <c r="L722" s="11"/>
      <c r="M722" s="11"/>
      <c r="N722" s="11"/>
      <c r="O722" s="88"/>
      <c r="P722" s="88"/>
      <c r="Q722" s="44"/>
      <c r="R722" s="44"/>
    </row>
    <row r="724" spans="1:18" ht="12.75" customHeight="1">
      <c r="A724" s="2"/>
    </row>
    <row r="725" spans="1:18" ht="12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48"/>
      <c r="K725" s="23"/>
      <c r="L725" s="48"/>
      <c r="M725" s="48"/>
      <c r="N725" s="23"/>
      <c r="O725" s="39"/>
      <c r="P725" s="46"/>
      <c r="Q725" s="39"/>
      <c r="R725" s="39"/>
    </row>
    <row r="726" spans="1:18" ht="12.75" customHeight="1">
      <c r="A726" s="60"/>
      <c r="B726" s="48"/>
      <c r="C726" s="48"/>
      <c r="D726" s="48"/>
      <c r="E726" s="48"/>
      <c r="F726" s="50"/>
      <c r="G726" s="50"/>
      <c r="H726" s="50"/>
      <c r="I726" s="18"/>
      <c r="J726" s="48"/>
      <c r="K726" s="60"/>
      <c r="L726" s="48"/>
      <c r="M726" s="48"/>
      <c r="N726" s="23"/>
      <c r="O726" s="39"/>
      <c r="P726" s="46"/>
      <c r="Q726" s="39"/>
      <c r="R726" s="39"/>
    </row>
    <row r="727" spans="1:18" ht="12.75" customHeight="1">
      <c r="A727" s="60"/>
      <c r="B727" s="48"/>
      <c r="C727" s="48"/>
      <c r="D727" s="48"/>
      <c r="E727" s="48"/>
      <c r="F727" s="50"/>
      <c r="G727" s="50"/>
      <c r="H727" s="50"/>
      <c r="I727" s="18"/>
      <c r="J727" s="48"/>
      <c r="K727" s="60"/>
      <c r="L727" s="48"/>
      <c r="M727" s="48"/>
      <c r="N727" s="48"/>
      <c r="O727" s="39"/>
      <c r="P727" s="46"/>
      <c r="Q727" s="46"/>
      <c r="R727" s="46"/>
    </row>
    <row r="728" spans="1:18" ht="12.75" customHeight="1">
      <c r="A728" s="8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</row>
    <row r="729" spans="1:18" ht="12.75" customHeight="1">
      <c r="A729" s="48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41"/>
      <c r="P729" s="41"/>
      <c r="Q729" s="41"/>
      <c r="R729" s="41"/>
    </row>
    <row r="730" spans="1:18" ht="12.75" customHeight="1">
      <c r="A730" s="60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41"/>
      <c r="P730" s="41"/>
      <c r="Q730" s="41"/>
      <c r="R730" s="41"/>
    </row>
    <row r="731" spans="1:18" ht="12.75" customHeight="1">
      <c r="A731" s="48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41"/>
      <c r="P731" s="41"/>
      <c r="Q731" s="41"/>
      <c r="R731" s="41"/>
    </row>
    <row r="732" spans="1:18" ht="12.75" customHeight="1">
      <c r="A732" s="48"/>
      <c r="B732" s="29"/>
      <c r="C732" s="27"/>
      <c r="D732" s="27"/>
      <c r="E732" s="29"/>
      <c r="F732" s="27"/>
      <c r="G732" s="29"/>
      <c r="H732" s="29"/>
      <c r="I732" s="29"/>
      <c r="J732" s="29"/>
      <c r="K732" s="27"/>
      <c r="L732" s="29"/>
      <c r="M732" s="29"/>
      <c r="N732" s="27"/>
      <c r="O732" s="41"/>
      <c r="P732" s="41"/>
      <c r="Q732" s="41"/>
      <c r="R732" s="41"/>
    </row>
    <row r="733" spans="1:18" ht="12.75" customHeight="1">
      <c r="A733" s="48"/>
      <c r="B733" s="29"/>
      <c r="C733" s="29"/>
      <c r="D733" s="29"/>
      <c r="E733" s="29"/>
      <c r="F733" s="29"/>
      <c r="G733" s="27"/>
      <c r="H733" s="27"/>
      <c r="I733" s="27"/>
      <c r="J733" s="27"/>
      <c r="K733" s="27"/>
      <c r="L733" s="27"/>
      <c r="M733" s="27"/>
      <c r="N733" s="27"/>
      <c r="O733" s="41"/>
      <c r="P733" s="41"/>
      <c r="Q733" s="41"/>
      <c r="R733" s="41"/>
    </row>
    <row r="734" spans="1:18" ht="12.75" customHeight="1">
      <c r="A734" s="48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41"/>
      <c r="P734" s="41"/>
      <c r="Q734" s="41"/>
      <c r="R734" s="41"/>
    </row>
    <row r="735" spans="1:18" ht="12.75" customHeight="1">
      <c r="A735" s="48"/>
      <c r="B735" s="30"/>
      <c r="C735" s="30"/>
      <c r="D735" s="30"/>
      <c r="E735" s="30"/>
      <c r="F735" s="30"/>
      <c r="G735" s="31"/>
      <c r="H735" s="30"/>
      <c r="I735" s="30"/>
      <c r="J735" s="30"/>
      <c r="K735" s="30"/>
      <c r="L735" s="30"/>
      <c r="M735" s="30"/>
      <c r="N735" s="30"/>
      <c r="O735" s="41"/>
      <c r="P735" s="41"/>
      <c r="Q735" s="41"/>
      <c r="R735" s="41"/>
    </row>
    <row r="736" spans="1:18" ht="12.75" customHeight="1">
      <c r="A736" s="48"/>
      <c r="B736" s="29"/>
      <c r="C736" s="29"/>
      <c r="D736" s="29"/>
      <c r="E736" s="29"/>
      <c r="F736" s="29"/>
      <c r="G736" s="27"/>
      <c r="H736" s="27"/>
      <c r="I736" s="27"/>
      <c r="J736" s="27"/>
      <c r="K736" s="27"/>
      <c r="L736" s="27"/>
      <c r="M736" s="27"/>
      <c r="N736" s="27"/>
      <c r="O736" s="41"/>
      <c r="P736" s="41"/>
      <c r="Q736" s="41"/>
      <c r="R736" s="41"/>
    </row>
    <row r="737" spans="1:18" ht="12.75" customHeight="1">
      <c r="A737" s="48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41"/>
      <c r="P737" s="41"/>
      <c r="Q737" s="41"/>
      <c r="R737" s="41"/>
    </row>
    <row r="738" spans="1:18" ht="12.75" customHeight="1">
      <c r="A738" s="48"/>
      <c r="B738" s="30"/>
      <c r="C738" s="30"/>
      <c r="D738" s="30"/>
      <c r="E738" s="30"/>
      <c r="F738" s="30"/>
      <c r="G738" s="31"/>
      <c r="H738" s="30"/>
      <c r="I738" s="30"/>
      <c r="J738" s="30"/>
      <c r="K738" s="30"/>
      <c r="L738" s="30"/>
      <c r="M738" s="30"/>
      <c r="N738" s="30"/>
      <c r="O738" s="41"/>
      <c r="P738" s="41"/>
      <c r="Q738" s="41"/>
      <c r="R738" s="41"/>
    </row>
    <row r="739" spans="1:18" ht="12.75" customHeight="1">
      <c r="A739" s="48"/>
      <c r="B739" s="29"/>
      <c r="C739" s="27"/>
      <c r="D739" s="27"/>
      <c r="E739" s="29"/>
      <c r="F739" s="27"/>
      <c r="G739" s="29"/>
      <c r="H739" s="29"/>
      <c r="I739" s="29"/>
      <c r="J739" s="29"/>
      <c r="K739" s="27"/>
      <c r="L739" s="29"/>
      <c r="M739" s="29"/>
      <c r="N739" s="27"/>
      <c r="O739" s="41"/>
      <c r="P739" s="41"/>
      <c r="Q739" s="41"/>
      <c r="R739" s="41"/>
    </row>
    <row r="740" spans="1:18" ht="12.75" customHeight="1">
      <c r="A740" s="48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41"/>
      <c r="P740" s="41"/>
      <c r="Q740" s="41"/>
      <c r="R740" s="41"/>
    </row>
    <row r="741" spans="1:18" ht="12.75" customHeight="1">
      <c r="A741" s="48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41"/>
      <c r="P741" s="41"/>
      <c r="Q741" s="41"/>
      <c r="R741" s="41"/>
    </row>
    <row r="742" spans="1:18" ht="12.75" customHeight="1">
      <c r="A742" s="48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41"/>
      <c r="P742" s="41"/>
      <c r="Q742" s="41"/>
      <c r="R742" s="41"/>
    </row>
    <row r="743" spans="1:18" ht="12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40"/>
      <c r="P743" s="40"/>
      <c r="Q743" s="40"/>
      <c r="R743" s="40"/>
    </row>
    <row r="744" spans="1:18" ht="12.75" customHeight="1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6"/>
      <c r="P744" s="46"/>
      <c r="Q744" s="46"/>
      <c r="R744" s="46"/>
    </row>
    <row r="745" spans="1:18" ht="12.75" customHeight="1">
      <c r="A745" s="23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</row>
    <row r="746" spans="1:18" ht="12.75" customHeight="1">
      <c r="A746" s="48"/>
      <c r="B746" s="30"/>
      <c r="C746" s="30"/>
      <c r="D746" s="30"/>
      <c r="E746" s="30"/>
      <c r="F746" s="30"/>
      <c r="G746" s="31"/>
      <c r="H746" s="30"/>
      <c r="I746" s="30"/>
      <c r="J746" s="30"/>
      <c r="K746" s="30"/>
      <c r="L746" s="30"/>
      <c r="M746" s="30"/>
      <c r="N746" s="30"/>
      <c r="O746" s="85"/>
      <c r="P746" s="85"/>
      <c r="Q746" s="41"/>
      <c r="R746" s="41"/>
    </row>
    <row r="747" spans="1:18" ht="12.75" customHeight="1">
      <c r="A747" s="48"/>
      <c r="B747" s="30"/>
      <c r="C747" s="30"/>
      <c r="D747" s="30"/>
      <c r="E747" s="30"/>
      <c r="F747" s="30"/>
      <c r="G747" s="31"/>
      <c r="H747" s="30"/>
      <c r="I747" s="30"/>
      <c r="J747" s="30"/>
      <c r="K747" s="30"/>
      <c r="L747" s="30"/>
      <c r="M747" s="30"/>
      <c r="N747" s="30"/>
      <c r="O747" s="85"/>
      <c r="P747" s="85"/>
      <c r="Q747" s="41"/>
      <c r="R747" s="41"/>
    </row>
    <row r="748" spans="1:18" ht="12.75" customHeight="1">
      <c r="A748" s="60"/>
      <c r="B748" s="30"/>
      <c r="C748" s="30"/>
      <c r="D748" s="30"/>
      <c r="E748" s="30"/>
      <c r="F748" s="30"/>
      <c r="G748" s="31"/>
      <c r="H748" s="30"/>
      <c r="I748" s="30"/>
      <c r="J748" s="30"/>
      <c r="K748" s="30"/>
      <c r="L748" s="30"/>
      <c r="M748" s="30"/>
      <c r="N748" s="30"/>
      <c r="O748" s="85"/>
      <c r="P748" s="85"/>
      <c r="Q748" s="41"/>
      <c r="R748" s="41"/>
    </row>
    <row r="749" spans="1:18" ht="12.75" customHeight="1">
      <c r="A749" s="48"/>
      <c r="B749" s="30"/>
      <c r="C749" s="30"/>
      <c r="D749" s="30"/>
      <c r="E749" s="30"/>
      <c r="F749" s="30"/>
      <c r="G749" s="31"/>
      <c r="H749" s="30"/>
      <c r="I749" s="30"/>
      <c r="J749" s="30"/>
      <c r="K749" s="30"/>
      <c r="L749" s="30"/>
      <c r="M749" s="30"/>
      <c r="N749" s="30"/>
      <c r="O749" s="85"/>
      <c r="P749" s="85"/>
      <c r="Q749" s="41"/>
      <c r="R749" s="41"/>
    </row>
    <row r="750" spans="1:18" ht="12.75" customHeight="1">
      <c r="A750" s="60"/>
      <c r="B750" s="30"/>
      <c r="C750" s="30"/>
      <c r="D750" s="30"/>
      <c r="E750" s="30"/>
      <c r="F750" s="30"/>
      <c r="G750" s="31"/>
      <c r="H750" s="30"/>
      <c r="I750" s="30"/>
      <c r="J750" s="30"/>
      <c r="K750" s="30"/>
      <c r="L750" s="30"/>
      <c r="M750" s="30"/>
      <c r="N750" s="30"/>
      <c r="O750" s="85"/>
      <c r="P750" s="85"/>
      <c r="Q750" s="41"/>
      <c r="R750" s="41"/>
    </row>
    <row r="751" spans="1:18" ht="12.75" customHeight="1">
      <c r="A751" s="60"/>
      <c r="B751" s="30"/>
      <c r="C751" s="30"/>
      <c r="D751" s="30"/>
      <c r="E751" s="30"/>
      <c r="F751" s="30"/>
      <c r="G751" s="31"/>
      <c r="H751" s="30"/>
      <c r="I751" s="30"/>
      <c r="J751" s="30"/>
      <c r="K751" s="30"/>
      <c r="L751" s="30"/>
      <c r="M751" s="30"/>
      <c r="N751" s="30"/>
      <c r="O751" s="85"/>
      <c r="P751" s="85"/>
      <c r="Q751" s="41"/>
      <c r="R751" s="41"/>
    </row>
    <row r="752" spans="1:18" ht="12.75" customHeight="1">
      <c r="A752" s="60"/>
      <c r="B752" s="30"/>
      <c r="C752" s="30"/>
      <c r="D752" s="30"/>
      <c r="E752" s="30"/>
      <c r="F752" s="30"/>
      <c r="G752" s="31"/>
      <c r="H752" s="30"/>
      <c r="I752" s="30"/>
      <c r="J752" s="30"/>
      <c r="K752" s="30"/>
      <c r="L752" s="30"/>
      <c r="M752" s="30"/>
      <c r="N752" s="30"/>
      <c r="O752" s="85"/>
      <c r="P752" s="85"/>
      <c r="Q752" s="41"/>
      <c r="R752" s="41"/>
    </row>
    <row r="753" spans="1:18" ht="12.75" customHeight="1">
      <c r="A753" s="48"/>
      <c r="B753" s="30"/>
      <c r="C753" s="30"/>
      <c r="D753" s="30"/>
      <c r="E753" s="30"/>
      <c r="F753" s="30"/>
      <c r="G753" s="31"/>
      <c r="H753" s="30"/>
      <c r="I753" s="30"/>
      <c r="J753" s="30"/>
      <c r="K753" s="30"/>
      <c r="L753" s="30"/>
      <c r="M753" s="30"/>
      <c r="N753" s="30"/>
      <c r="O753" s="85"/>
      <c r="P753" s="85"/>
      <c r="Q753" s="41"/>
      <c r="R753" s="41"/>
    </row>
    <row r="754" spans="1:18" ht="12.75" customHeight="1">
      <c r="A754" s="48"/>
      <c r="B754" s="30"/>
      <c r="C754" s="30"/>
      <c r="D754" s="30"/>
      <c r="E754" s="30"/>
      <c r="F754" s="30"/>
      <c r="G754" s="31"/>
      <c r="H754" s="30"/>
      <c r="I754" s="30"/>
      <c r="J754" s="30"/>
      <c r="K754" s="30"/>
      <c r="L754" s="30"/>
      <c r="M754" s="30"/>
      <c r="N754" s="30"/>
      <c r="O754" s="85"/>
      <c r="P754" s="85"/>
      <c r="Q754" s="41"/>
      <c r="R754" s="41"/>
    </row>
    <row r="755" spans="1:18" ht="12.75" customHeight="1">
      <c r="A755" s="23"/>
      <c r="B755" s="23"/>
      <c r="C755" s="23"/>
      <c r="D755" s="23"/>
      <c r="E755" s="23"/>
      <c r="F755" s="23"/>
      <c r="G755" s="90"/>
      <c r="H755" s="23"/>
      <c r="I755" s="23"/>
      <c r="J755" s="23"/>
      <c r="K755" s="23"/>
      <c r="L755" s="23"/>
      <c r="M755" s="23"/>
      <c r="N755" s="23"/>
      <c r="O755" s="91"/>
      <c r="P755" s="91"/>
      <c r="Q755" s="40"/>
      <c r="R755" s="4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720"/>
  <sheetViews>
    <sheetView zoomScale="80" zoomScaleNormal="80" workbookViewId="0">
      <selection activeCell="A27" sqref="A27:R57"/>
    </sheetView>
  </sheetViews>
  <sheetFormatPr defaultRowHeight="12.75" customHeight="1"/>
  <cols>
    <col min="1" max="1" width="25.7109375" style="5" customWidth="1"/>
    <col min="2" max="14" width="5.7109375" style="5" customWidth="1"/>
    <col min="15" max="18" width="6.7109375" style="6" customWidth="1"/>
    <col min="19" max="21" width="9.140625" style="5"/>
    <col min="22" max="23" width="4.85546875" style="5" customWidth="1"/>
    <col min="24" max="38" width="4.7109375" style="5" customWidth="1"/>
    <col min="39" max="16384" width="9.140625" style="5"/>
  </cols>
  <sheetData>
    <row r="1" spans="1:21" ht="26.25" customHeight="1">
      <c r="A1" s="43" t="s">
        <v>399</v>
      </c>
      <c r="T1" s="6" t="s">
        <v>52</v>
      </c>
      <c r="U1" s="36" t="s">
        <v>96</v>
      </c>
    </row>
    <row r="2" spans="1:21" ht="12.75" customHeight="1">
      <c r="T2" s="6" t="s">
        <v>53</v>
      </c>
      <c r="U2" s="5" t="s">
        <v>97</v>
      </c>
    </row>
    <row r="3" spans="1:21" ht="12.75" customHeight="1">
      <c r="A3" s="69" t="s">
        <v>173</v>
      </c>
      <c r="O3" s="5"/>
      <c r="P3" s="5"/>
      <c r="T3" s="6" t="s">
        <v>54</v>
      </c>
      <c r="U3" s="5" t="s">
        <v>98</v>
      </c>
    </row>
    <row r="4" spans="1:21" ht="12.75" customHeight="1">
      <c r="A4" s="70"/>
      <c r="B4" s="70" t="s">
        <v>21</v>
      </c>
      <c r="D4" s="36"/>
      <c r="E4" s="70" t="s">
        <v>22</v>
      </c>
      <c r="H4" s="70" t="s">
        <v>16</v>
      </c>
      <c r="J4" s="70" t="s">
        <v>23</v>
      </c>
      <c r="O4" s="5"/>
      <c r="P4" s="5"/>
      <c r="T4" s="6" t="s">
        <v>55</v>
      </c>
      <c r="U4" s="5" t="s">
        <v>99</v>
      </c>
    </row>
    <row r="5" spans="1:21" ht="12.75" customHeight="1">
      <c r="A5" s="80">
        <v>41030</v>
      </c>
      <c r="B5" s="14" t="s">
        <v>12</v>
      </c>
      <c r="C5" s="12"/>
      <c r="D5" s="71"/>
      <c r="E5" s="12" t="s">
        <v>24</v>
      </c>
      <c r="F5" s="12"/>
      <c r="H5" s="72" t="s">
        <v>34</v>
      </c>
      <c r="J5" s="73" t="s">
        <v>41</v>
      </c>
      <c r="M5" t="s">
        <v>264</v>
      </c>
      <c r="O5" s="5"/>
      <c r="P5" s="5"/>
      <c r="T5" s="6" t="s">
        <v>56</v>
      </c>
      <c r="U5" s="5" t="s">
        <v>100</v>
      </c>
    </row>
    <row r="6" spans="1:21" ht="12.75" customHeight="1">
      <c r="A6" s="80">
        <v>41035</v>
      </c>
      <c r="B6" s="14" t="s">
        <v>12</v>
      </c>
      <c r="C6" s="12"/>
      <c r="D6" s="71"/>
      <c r="E6" s="12" t="s">
        <v>25</v>
      </c>
      <c r="F6" s="12"/>
      <c r="H6" s="74" t="s">
        <v>35</v>
      </c>
      <c r="J6" s="36" t="s">
        <v>42</v>
      </c>
      <c r="O6" s="5"/>
      <c r="P6" s="5"/>
      <c r="T6" s="6" t="s">
        <v>57</v>
      </c>
      <c r="U6" s="5" t="s">
        <v>101</v>
      </c>
    </row>
    <row r="7" spans="1:21" ht="12.75" customHeight="1">
      <c r="A7" s="80">
        <v>41040</v>
      </c>
      <c r="B7" s="12" t="s">
        <v>10</v>
      </c>
      <c r="C7" s="12"/>
      <c r="D7" s="71"/>
      <c r="E7" s="14" t="s">
        <v>159</v>
      </c>
      <c r="F7" s="12"/>
      <c r="H7" s="36" t="s">
        <v>36</v>
      </c>
      <c r="J7" s="36" t="s">
        <v>43</v>
      </c>
      <c r="O7" s="5"/>
      <c r="P7" s="5"/>
      <c r="T7" s="6" t="s">
        <v>58</v>
      </c>
      <c r="U7" s="5" t="s">
        <v>102</v>
      </c>
    </row>
    <row r="8" spans="1:21" ht="12.75" customHeight="1">
      <c r="A8" s="80">
        <v>41042</v>
      </c>
      <c r="B8" s="12" t="s">
        <v>26</v>
      </c>
      <c r="C8" s="12"/>
      <c r="D8" s="71"/>
      <c r="E8" s="14" t="s">
        <v>12</v>
      </c>
      <c r="F8" s="12"/>
      <c r="H8" s="36" t="s">
        <v>37</v>
      </c>
      <c r="J8" s="36" t="s">
        <v>44</v>
      </c>
      <c r="O8" s="5"/>
      <c r="P8" s="5"/>
      <c r="T8" s="6" t="s">
        <v>59</v>
      </c>
      <c r="U8" s="5" t="s">
        <v>103</v>
      </c>
    </row>
    <row r="9" spans="1:21" ht="12.75" customHeight="1">
      <c r="A9" s="80">
        <v>41043</v>
      </c>
      <c r="B9" s="14" t="s">
        <v>12</v>
      </c>
      <c r="C9" s="12"/>
      <c r="D9" s="71"/>
      <c r="E9" s="12" t="s">
        <v>27</v>
      </c>
      <c r="F9" s="12"/>
      <c r="H9" s="36" t="s">
        <v>38</v>
      </c>
      <c r="J9" s="36" t="s">
        <v>45</v>
      </c>
      <c r="O9" s="5"/>
      <c r="P9" s="5"/>
      <c r="T9" s="6" t="s">
        <v>60</v>
      </c>
      <c r="U9" s="5" t="s">
        <v>104</v>
      </c>
    </row>
    <row r="10" spans="1:21" ht="12.75" customHeight="1">
      <c r="A10" s="80">
        <v>41056</v>
      </c>
      <c r="B10" s="14" t="s">
        <v>159</v>
      </c>
      <c r="C10" s="12"/>
      <c r="D10" s="71"/>
      <c r="E10" s="12" t="s">
        <v>10</v>
      </c>
      <c r="F10" s="12"/>
      <c r="H10" s="36" t="s">
        <v>39</v>
      </c>
      <c r="J10" s="36" t="s">
        <v>46</v>
      </c>
      <c r="O10" s="5"/>
      <c r="P10" s="5"/>
      <c r="T10" s="6" t="s">
        <v>61</v>
      </c>
      <c r="U10" s="5" t="s">
        <v>105</v>
      </c>
    </row>
    <row r="11" spans="1:21" ht="12.75" customHeight="1">
      <c r="A11" s="80">
        <v>41060</v>
      </c>
      <c r="B11" s="12" t="s">
        <v>24</v>
      </c>
      <c r="C11" s="12"/>
      <c r="D11" s="71"/>
      <c r="E11" s="14" t="s">
        <v>159</v>
      </c>
      <c r="F11" s="12"/>
      <c r="H11" s="36" t="s">
        <v>40</v>
      </c>
      <c r="J11" s="36" t="s">
        <v>47</v>
      </c>
      <c r="O11" s="5"/>
      <c r="P11" s="5"/>
      <c r="T11" s="6" t="s">
        <v>62</v>
      </c>
      <c r="U11" s="5" t="s">
        <v>106</v>
      </c>
    </row>
    <row r="12" spans="1:21" ht="12.75" customHeight="1">
      <c r="A12" s="80">
        <v>41063</v>
      </c>
      <c r="B12" s="12" t="s">
        <v>28</v>
      </c>
      <c r="C12" s="12"/>
      <c r="D12" s="71"/>
      <c r="E12" s="14" t="s">
        <v>159</v>
      </c>
      <c r="F12" s="12"/>
      <c r="H12" s="17" t="s">
        <v>177</v>
      </c>
      <c r="J12" s="17" t="s">
        <v>218</v>
      </c>
      <c r="O12" s="5"/>
      <c r="P12" s="5"/>
      <c r="T12" s="6" t="s">
        <v>63</v>
      </c>
      <c r="U12" s="5" t="s">
        <v>107</v>
      </c>
    </row>
    <row r="13" spans="1:21" ht="12.75" customHeight="1">
      <c r="A13" s="80">
        <v>41070</v>
      </c>
      <c r="B13" s="12" t="s">
        <v>29</v>
      </c>
      <c r="C13" s="12"/>
      <c r="D13" s="71"/>
      <c r="E13" s="14" t="s">
        <v>159</v>
      </c>
      <c r="F13" s="12"/>
      <c r="H13" s="17" t="s">
        <v>259</v>
      </c>
      <c r="J13" s="17" t="s">
        <v>260</v>
      </c>
      <c r="O13" s="5"/>
      <c r="P13" s="5"/>
      <c r="T13" s="6" t="s">
        <v>64</v>
      </c>
      <c r="U13" s="5" t="s">
        <v>108</v>
      </c>
    </row>
    <row r="14" spans="1:21" ht="12.75" customHeight="1">
      <c r="A14" s="80">
        <v>41072</v>
      </c>
      <c r="B14" s="12" t="s">
        <v>30</v>
      </c>
      <c r="C14" s="12"/>
      <c r="D14" s="71"/>
      <c r="E14" s="14" t="s">
        <v>12</v>
      </c>
      <c r="F14" s="12"/>
      <c r="H14" s="17" t="s">
        <v>265</v>
      </c>
      <c r="J14" s="17" t="s">
        <v>266</v>
      </c>
      <c r="O14" s="5"/>
      <c r="P14" s="5"/>
      <c r="T14" s="6" t="s">
        <v>65</v>
      </c>
      <c r="U14" s="5" t="s">
        <v>109</v>
      </c>
    </row>
    <row r="15" spans="1:21" ht="12.75" customHeight="1">
      <c r="A15" s="80">
        <v>41078</v>
      </c>
      <c r="B15" s="12" t="s">
        <v>31</v>
      </c>
      <c r="C15" s="12"/>
      <c r="D15" s="71"/>
      <c r="E15" s="14" t="s">
        <v>12</v>
      </c>
      <c r="F15" s="12"/>
      <c r="H15" s="17" t="s">
        <v>273</v>
      </c>
      <c r="J15" s="17" t="s">
        <v>270</v>
      </c>
      <c r="O15" s="5"/>
      <c r="P15" s="5"/>
      <c r="T15" s="6" t="s">
        <v>66</v>
      </c>
      <c r="U15" s="5" t="s">
        <v>110</v>
      </c>
    </row>
    <row r="16" spans="1:21" ht="12.75" customHeight="1">
      <c r="A16" s="80">
        <v>41084</v>
      </c>
      <c r="B16" s="12" t="s">
        <v>32</v>
      </c>
      <c r="C16" s="12"/>
      <c r="D16" s="71"/>
      <c r="E16" s="14" t="s">
        <v>12</v>
      </c>
      <c r="F16" s="12"/>
      <c r="H16" s="17" t="s">
        <v>280</v>
      </c>
      <c r="J16" s="17" t="s">
        <v>276</v>
      </c>
      <c r="O16" s="5"/>
      <c r="P16" s="5"/>
      <c r="T16" s="6" t="s">
        <v>67</v>
      </c>
      <c r="U16" s="36" t="s">
        <v>111</v>
      </c>
    </row>
    <row r="17" spans="1:36" ht="12.75" customHeight="1">
      <c r="A17" s="80">
        <v>41098</v>
      </c>
      <c r="B17" s="12" t="s">
        <v>33</v>
      </c>
      <c r="C17" s="12"/>
      <c r="D17" s="71"/>
      <c r="E17" s="14" t="s">
        <v>12</v>
      </c>
      <c r="F17" s="12"/>
      <c r="H17" s="17" t="s">
        <v>296</v>
      </c>
      <c r="J17" s="17" t="s">
        <v>282</v>
      </c>
      <c r="O17" s="5"/>
      <c r="P17" s="5"/>
      <c r="T17" s="6" t="s">
        <v>68</v>
      </c>
      <c r="U17" s="12" t="s">
        <v>112</v>
      </c>
    </row>
    <row r="18" spans="1:36" ht="12.75" customHeight="1">
      <c r="A18" s="80">
        <v>41103</v>
      </c>
      <c r="B18" s="14" t="s">
        <v>12</v>
      </c>
      <c r="C18" s="12"/>
      <c r="D18" s="71"/>
      <c r="E18" s="12" t="s">
        <v>30</v>
      </c>
      <c r="F18" s="12"/>
      <c r="H18" s="17" t="s">
        <v>298</v>
      </c>
      <c r="J18" s="17" t="s">
        <v>284</v>
      </c>
      <c r="O18" s="5"/>
      <c r="P18" s="5"/>
    </row>
    <row r="19" spans="1:36" ht="12.75" customHeight="1">
      <c r="A19" s="80">
        <v>41108</v>
      </c>
      <c r="B19" s="14" t="s">
        <v>12</v>
      </c>
      <c r="E19" s="12" t="s">
        <v>26</v>
      </c>
      <c r="F19" s="12"/>
      <c r="H19" s="17" t="s">
        <v>297</v>
      </c>
      <c r="J19" s="17" t="s">
        <v>286</v>
      </c>
      <c r="O19" s="5"/>
      <c r="P19" s="5"/>
      <c r="T19" s="6" t="s">
        <v>52</v>
      </c>
      <c r="U19" s="5" t="s">
        <v>96</v>
      </c>
    </row>
    <row r="20" spans="1:36" ht="12.75" customHeight="1">
      <c r="A20" s="80">
        <v>41115</v>
      </c>
      <c r="B20" s="14" t="s">
        <v>12</v>
      </c>
      <c r="C20" s="12"/>
      <c r="D20" s="71"/>
      <c r="E20" s="12" t="s">
        <v>28</v>
      </c>
      <c r="F20" s="12"/>
      <c r="H20" s="17" t="s">
        <v>304</v>
      </c>
      <c r="J20" s="17" t="s">
        <v>305</v>
      </c>
      <c r="O20" s="5"/>
      <c r="P20" s="5"/>
      <c r="T20" s="6" t="s">
        <v>84</v>
      </c>
      <c r="U20" s="5" t="s">
        <v>113</v>
      </c>
    </row>
    <row r="21" spans="1:36" ht="12.75" customHeight="1">
      <c r="A21" s="2" t="s">
        <v>299</v>
      </c>
      <c r="B21" s="2" t="s">
        <v>300</v>
      </c>
      <c r="M21" t="s">
        <v>301</v>
      </c>
      <c r="O21" s="5"/>
      <c r="P21" s="5"/>
      <c r="T21" s="6" t="s">
        <v>85</v>
      </c>
      <c r="U21" s="5" t="s">
        <v>114</v>
      </c>
    </row>
    <row r="22" spans="1:36" ht="12.75" customHeight="1">
      <c r="A22" s="80">
        <v>41119</v>
      </c>
      <c r="B22" s="14" t="s">
        <v>12</v>
      </c>
      <c r="C22" s="12"/>
      <c r="D22" s="71"/>
      <c r="E22" s="12" t="s">
        <v>32</v>
      </c>
      <c r="H22" s="17" t="s">
        <v>312</v>
      </c>
      <c r="J22" s="17" t="s">
        <v>308</v>
      </c>
      <c r="O22" s="5"/>
      <c r="P22" s="5"/>
      <c r="T22" s="6" t="s">
        <v>86</v>
      </c>
      <c r="U22" s="5" t="s">
        <v>115</v>
      </c>
    </row>
    <row r="23" spans="1:36" ht="12.75" customHeight="1">
      <c r="A23" s="81" t="s">
        <v>318</v>
      </c>
      <c r="B23" s="12" t="s">
        <v>25</v>
      </c>
      <c r="C23" s="12"/>
      <c r="D23" s="71"/>
      <c r="E23" s="14" t="s">
        <v>12</v>
      </c>
      <c r="F23" s="12"/>
      <c r="H23" s="17" t="s">
        <v>319</v>
      </c>
      <c r="J23" s="17" t="s">
        <v>314</v>
      </c>
      <c r="T23" s="6" t="s">
        <v>87</v>
      </c>
      <c r="U23" s="5" t="s">
        <v>116</v>
      </c>
    </row>
    <row r="24" spans="1:36" ht="12.75" customHeight="1">
      <c r="A24" s="80">
        <v>41134</v>
      </c>
      <c r="B24" s="12" t="s">
        <v>27</v>
      </c>
      <c r="C24" s="12"/>
      <c r="D24" s="71"/>
      <c r="E24" s="14" t="s">
        <v>12</v>
      </c>
      <c r="H24" s="17" t="s">
        <v>320</v>
      </c>
      <c r="J24" s="17" t="s">
        <v>321</v>
      </c>
      <c r="O24" s="5"/>
      <c r="P24" s="5"/>
      <c r="T24" s="6" t="s">
        <v>88</v>
      </c>
      <c r="U24" s="5" t="s">
        <v>117</v>
      </c>
    </row>
    <row r="25" spans="1:36" ht="12.75" customHeight="1">
      <c r="A25" s="81" t="s">
        <v>336</v>
      </c>
      <c r="B25" s="14" t="s">
        <v>12</v>
      </c>
      <c r="C25" s="12"/>
      <c r="D25" s="71"/>
      <c r="E25" s="12" t="s">
        <v>31</v>
      </c>
      <c r="F25" s="12"/>
      <c r="H25" s="17" t="s">
        <v>322</v>
      </c>
      <c r="J25" s="17" t="s">
        <v>323</v>
      </c>
      <c r="O25" s="5"/>
      <c r="P25" s="5"/>
      <c r="T25" s="6" t="s">
        <v>89</v>
      </c>
      <c r="U25" s="5" t="s">
        <v>118</v>
      </c>
    </row>
    <row r="26" spans="1:36" ht="12.75" customHeight="1" thickBot="1">
      <c r="M26" s="36"/>
      <c r="O26" s="5"/>
      <c r="P26" s="5"/>
      <c r="T26" s="6" t="s">
        <v>56</v>
      </c>
      <c r="U26" s="5" t="s">
        <v>100</v>
      </c>
    </row>
    <row r="27" spans="1:36" ht="12.75" customHeight="1" thickBot="1">
      <c r="A27" s="106" t="s">
        <v>254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8"/>
      <c r="P27" s="108"/>
      <c r="Q27" s="108"/>
      <c r="R27" s="109"/>
      <c r="T27" s="6" t="s">
        <v>55</v>
      </c>
      <c r="U27" s="5" t="s">
        <v>99</v>
      </c>
      <c r="V27" s="11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6" ht="12.75" customHeight="1">
      <c r="A28" s="35" t="s">
        <v>151</v>
      </c>
      <c r="B28" s="34" t="s">
        <v>52</v>
      </c>
      <c r="C28" s="34" t="s">
        <v>53</v>
      </c>
      <c r="D28" s="34" t="s">
        <v>54</v>
      </c>
      <c r="E28" s="34" t="s">
        <v>55</v>
      </c>
      <c r="F28" s="34" t="s">
        <v>56</v>
      </c>
      <c r="G28" s="34" t="s">
        <v>57</v>
      </c>
      <c r="H28" s="34" t="s">
        <v>58</v>
      </c>
      <c r="I28" s="34" t="s">
        <v>59</v>
      </c>
      <c r="J28" s="34" t="s">
        <v>60</v>
      </c>
      <c r="K28" s="34" t="s">
        <v>61</v>
      </c>
      <c r="L28" s="34" t="s">
        <v>62</v>
      </c>
      <c r="M28" s="34" t="s">
        <v>63</v>
      </c>
      <c r="N28" s="34" t="s">
        <v>64</v>
      </c>
      <c r="O28" s="34" t="s">
        <v>65</v>
      </c>
      <c r="P28" s="34" t="s">
        <v>66</v>
      </c>
      <c r="Q28" s="34" t="s">
        <v>67</v>
      </c>
      <c r="R28" s="33" t="s">
        <v>68</v>
      </c>
      <c r="T28" s="6" t="s">
        <v>90</v>
      </c>
      <c r="U28" s="5" t="s">
        <v>119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6" ht="12.75" customHeight="1">
      <c r="A29" s="28" t="s">
        <v>69</v>
      </c>
      <c r="B29" s="29">
        <v>17</v>
      </c>
      <c r="C29" s="29">
        <v>68</v>
      </c>
      <c r="D29" s="29">
        <v>53</v>
      </c>
      <c r="E29" s="29">
        <v>20</v>
      </c>
      <c r="F29" s="29">
        <v>28</v>
      </c>
      <c r="G29" s="29">
        <v>4</v>
      </c>
      <c r="H29" s="29">
        <v>1</v>
      </c>
      <c r="I29" s="29">
        <v>0</v>
      </c>
      <c r="J29" s="29">
        <v>19</v>
      </c>
      <c r="K29" s="29">
        <v>13</v>
      </c>
      <c r="L29" s="29">
        <v>4</v>
      </c>
      <c r="M29" s="29">
        <v>4</v>
      </c>
      <c r="N29" s="29">
        <v>34</v>
      </c>
      <c r="O29" s="41">
        <f>SUM(F29/D29)</f>
        <v>0.52830188679245282</v>
      </c>
      <c r="P29" s="41">
        <f>SUM(F29,K29)/C29</f>
        <v>0.6029411764705882</v>
      </c>
      <c r="Q29" s="41">
        <f>SUM(N29/D29)</f>
        <v>0.64150943396226412</v>
      </c>
      <c r="R29" s="42">
        <f>SUM(P29:Q29)</f>
        <v>1.2444506104328523</v>
      </c>
      <c r="T29" s="6" t="s">
        <v>91</v>
      </c>
      <c r="U29" s="5" t="s">
        <v>120</v>
      </c>
      <c r="V29" s="12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 ht="12.75" customHeight="1">
      <c r="A30" s="32" t="s">
        <v>70</v>
      </c>
      <c r="B30" s="27">
        <v>14</v>
      </c>
      <c r="C30" s="27">
        <v>50</v>
      </c>
      <c r="D30" s="27">
        <v>35</v>
      </c>
      <c r="E30" s="27">
        <v>11</v>
      </c>
      <c r="F30" s="27">
        <v>9</v>
      </c>
      <c r="G30" s="27">
        <v>1</v>
      </c>
      <c r="H30" s="27">
        <v>0</v>
      </c>
      <c r="I30" s="27">
        <v>0</v>
      </c>
      <c r="J30" s="27">
        <v>7</v>
      </c>
      <c r="K30" s="27">
        <v>14</v>
      </c>
      <c r="L30" s="27">
        <v>7</v>
      </c>
      <c r="M30" s="27">
        <v>2</v>
      </c>
      <c r="N30" s="27">
        <v>10</v>
      </c>
      <c r="O30" s="41">
        <f t="shared" ref="O30:O43" si="0">SUM(F30/D30)</f>
        <v>0.25714285714285712</v>
      </c>
      <c r="P30" s="41">
        <f t="shared" ref="P30:P43" si="1">SUM(F30,K30)/C30</f>
        <v>0.46</v>
      </c>
      <c r="Q30" s="41">
        <f t="shared" ref="Q30:Q43" si="2">SUM(N30/D30)</f>
        <v>0.2857142857142857</v>
      </c>
      <c r="R30" s="42">
        <f t="shared" ref="R30:R43" si="3">SUM(P30:Q30)</f>
        <v>0.74571428571428577</v>
      </c>
      <c r="T30" s="6" t="s">
        <v>61</v>
      </c>
      <c r="U30" s="5" t="s">
        <v>105</v>
      </c>
      <c r="W30" s="12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 spans="1:36" ht="12.75" customHeight="1">
      <c r="A31" s="28" t="s">
        <v>71</v>
      </c>
      <c r="B31" s="27">
        <v>17</v>
      </c>
      <c r="C31" s="27">
        <v>55</v>
      </c>
      <c r="D31" s="27">
        <v>43</v>
      </c>
      <c r="E31" s="27">
        <v>14</v>
      </c>
      <c r="F31" s="27">
        <v>17</v>
      </c>
      <c r="G31" s="27">
        <v>2</v>
      </c>
      <c r="H31" s="27">
        <v>0</v>
      </c>
      <c r="I31" s="27">
        <v>0</v>
      </c>
      <c r="J31" s="27">
        <v>19</v>
      </c>
      <c r="K31" s="27">
        <v>8</v>
      </c>
      <c r="L31" s="27">
        <v>5</v>
      </c>
      <c r="M31" s="27">
        <v>3</v>
      </c>
      <c r="N31" s="27">
        <v>16</v>
      </c>
      <c r="O31" s="41">
        <f t="shared" si="0"/>
        <v>0.39534883720930231</v>
      </c>
      <c r="P31" s="41">
        <f t="shared" si="1"/>
        <v>0.45454545454545453</v>
      </c>
      <c r="Q31" s="41">
        <f t="shared" si="2"/>
        <v>0.37209302325581395</v>
      </c>
      <c r="R31" s="42">
        <f t="shared" si="3"/>
        <v>0.82663847780126853</v>
      </c>
      <c r="T31" s="6" t="s">
        <v>62</v>
      </c>
      <c r="U31" s="5" t="s">
        <v>106</v>
      </c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ht="12.75" customHeight="1">
      <c r="A32" s="28" t="s">
        <v>72</v>
      </c>
      <c r="B32" s="29">
        <v>16</v>
      </c>
      <c r="C32" s="27">
        <v>67</v>
      </c>
      <c r="D32" s="27">
        <v>54</v>
      </c>
      <c r="E32" s="29">
        <v>21</v>
      </c>
      <c r="F32" s="27">
        <v>21</v>
      </c>
      <c r="G32" s="29">
        <v>2</v>
      </c>
      <c r="H32" s="29">
        <v>0</v>
      </c>
      <c r="I32" s="29">
        <v>0</v>
      </c>
      <c r="J32" s="29">
        <v>14</v>
      </c>
      <c r="K32" s="27">
        <v>12</v>
      </c>
      <c r="L32" s="29">
        <v>2</v>
      </c>
      <c r="M32" s="29">
        <v>6</v>
      </c>
      <c r="N32" s="27">
        <v>24</v>
      </c>
      <c r="O32" s="41">
        <f t="shared" si="0"/>
        <v>0.3888888888888889</v>
      </c>
      <c r="P32" s="41">
        <f t="shared" si="1"/>
        <v>0.4925373134328358</v>
      </c>
      <c r="Q32" s="41">
        <f t="shared" si="2"/>
        <v>0.44444444444444442</v>
      </c>
      <c r="R32" s="42">
        <f t="shared" si="3"/>
        <v>0.93698175787728022</v>
      </c>
      <c r="T32" s="6" t="s">
        <v>92</v>
      </c>
      <c r="U32" s="5" t="s">
        <v>121</v>
      </c>
      <c r="X32" s="10"/>
      <c r="Y32" s="16"/>
      <c r="Z32" s="16"/>
      <c r="AA32" s="10"/>
      <c r="AB32" s="16"/>
      <c r="AC32" s="10"/>
      <c r="AD32" s="10"/>
      <c r="AE32" s="10"/>
      <c r="AF32" s="10"/>
      <c r="AG32" s="16"/>
      <c r="AH32" s="10"/>
      <c r="AI32" s="10"/>
      <c r="AJ32" s="16"/>
    </row>
    <row r="33" spans="1:36" ht="12.75" customHeight="1">
      <c r="A33" s="28" t="s">
        <v>73</v>
      </c>
      <c r="B33" s="29">
        <v>14</v>
      </c>
      <c r="C33" s="29">
        <v>52</v>
      </c>
      <c r="D33" s="29">
        <v>45</v>
      </c>
      <c r="E33" s="29">
        <v>18</v>
      </c>
      <c r="F33" s="29">
        <v>20</v>
      </c>
      <c r="G33" s="27">
        <v>3</v>
      </c>
      <c r="H33" s="27">
        <v>0</v>
      </c>
      <c r="I33" s="27">
        <v>0</v>
      </c>
      <c r="J33" s="27">
        <v>19</v>
      </c>
      <c r="K33" s="27">
        <v>5</v>
      </c>
      <c r="L33" s="27">
        <v>2</v>
      </c>
      <c r="M33" s="27">
        <v>4</v>
      </c>
      <c r="N33" s="27">
        <v>23</v>
      </c>
      <c r="O33" s="41">
        <f t="shared" si="0"/>
        <v>0.44444444444444442</v>
      </c>
      <c r="P33" s="41">
        <f t="shared" si="1"/>
        <v>0.48076923076923078</v>
      </c>
      <c r="Q33" s="41">
        <f t="shared" si="2"/>
        <v>0.51111111111111107</v>
      </c>
      <c r="R33" s="42">
        <f t="shared" si="3"/>
        <v>0.99188034188034191</v>
      </c>
      <c r="T33" s="6" t="s">
        <v>93</v>
      </c>
      <c r="U33" s="36" t="s">
        <v>122</v>
      </c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1:36" ht="12.75" customHeight="1">
      <c r="A34" s="28" t="s">
        <v>74</v>
      </c>
      <c r="B34" s="29">
        <v>12</v>
      </c>
      <c r="C34" s="29">
        <v>40</v>
      </c>
      <c r="D34" s="29">
        <v>31</v>
      </c>
      <c r="E34" s="29">
        <v>11</v>
      </c>
      <c r="F34" s="29">
        <v>15</v>
      </c>
      <c r="G34" s="29">
        <v>1</v>
      </c>
      <c r="H34" s="29">
        <v>0</v>
      </c>
      <c r="I34" s="29">
        <v>0</v>
      </c>
      <c r="J34" s="29">
        <v>12</v>
      </c>
      <c r="K34" s="29">
        <v>7</v>
      </c>
      <c r="L34" s="29">
        <v>2</v>
      </c>
      <c r="M34" s="29">
        <v>3</v>
      </c>
      <c r="N34" s="29">
        <v>17</v>
      </c>
      <c r="O34" s="41">
        <f t="shared" si="0"/>
        <v>0.4838709677419355</v>
      </c>
      <c r="P34" s="41">
        <f t="shared" si="1"/>
        <v>0.55000000000000004</v>
      </c>
      <c r="Q34" s="41">
        <f t="shared" si="2"/>
        <v>0.54838709677419351</v>
      </c>
      <c r="R34" s="42">
        <f t="shared" si="3"/>
        <v>1.0983870967741935</v>
      </c>
      <c r="T34" s="6" t="s">
        <v>94</v>
      </c>
      <c r="U34" s="5" t="s">
        <v>123</v>
      </c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 spans="1:36" ht="12.75" customHeight="1">
      <c r="A35" s="28" t="s">
        <v>75</v>
      </c>
      <c r="B35" s="30">
        <v>1</v>
      </c>
      <c r="C35" s="30">
        <v>4</v>
      </c>
      <c r="D35" s="30">
        <v>4</v>
      </c>
      <c r="E35" s="30">
        <v>0</v>
      </c>
      <c r="F35" s="30">
        <v>1</v>
      </c>
      <c r="G35" s="27">
        <v>0</v>
      </c>
      <c r="H35" s="30">
        <v>0</v>
      </c>
      <c r="I35" s="30">
        <v>0</v>
      </c>
      <c r="J35" s="30">
        <v>0</v>
      </c>
      <c r="K35" s="30">
        <v>0</v>
      </c>
      <c r="L35" s="30">
        <v>1</v>
      </c>
      <c r="M35" s="30">
        <v>0</v>
      </c>
      <c r="N35" s="30">
        <v>1</v>
      </c>
      <c r="O35" s="41">
        <f t="shared" si="0"/>
        <v>0.25</v>
      </c>
      <c r="P35" s="41">
        <f t="shared" si="1"/>
        <v>0.25</v>
      </c>
      <c r="Q35" s="41">
        <f t="shared" si="2"/>
        <v>0.25</v>
      </c>
      <c r="R35" s="42">
        <f t="shared" si="3"/>
        <v>0.5</v>
      </c>
      <c r="T35" s="6" t="s">
        <v>95</v>
      </c>
      <c r="U35" s="12" t="s">
        <v>124</v>
      </c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 spans="1:36" ht="12.75" customHeight="1">
      <c r="A36" s="28" t="s">
        <v>76</v>
      </c>
      <c r="B36" s="29">
        <v>20</v>
      </c>
      <c r="C36" s="29">
        <v>80</v>
      </c>
      <c r="D36" s="29">
        <v>64</v>
      </c>
      <c r="E36" s="29">
        <v>27</v>
      </c>
      <c r="F36" s="29">
        <v>32</v>
      </c>
      <c r="G36" s="27">
        <v>7</v>
      </c>
      <c r="H36" s="27">
        <v>1</v>
      </c>
      <c r="I36" s="27">
        <v>0</v>
      </c>
      <c r="J36" s="27">
        <v>26</v>
      </c>
      <c r="K36" s="27">
        <v>15</v>
      </c>
      <c r="L36" s="27">
        <v>1</v>
      </c>
      <c r="M36" s="27">
        <v>4</v>
      </c>
      <c r="N36" s="27">
        <v>41</v>
      </c>
      <c r="O36" s="41">
        <f t="shared" si="0"/>
        <v>0.5</v>
      </c>
      <c r="P36" s="41">
        <f t="shared" si="1"/>
        <v>0.58750000000000002</v>
      </c>
      <c r="Q36" s="41">
        <f t="shared" si="2"/>
        <v>0.640625</v>
      </c>
      <c r="R36" s="42">
        <f t="shared" si="3"/>
        <v>1.2281249999999999</v>
      </c>
      <c r="X36" s="10"/>
      <c r="Y36" s="10"/>
      <c r="Z36" s="10"/>
      <c r="AA36" s="10"/>
      <c r="AB36" s="10"/>
      <c r="AC36" s="16"/>
      <c r="AD36" s="16"/>
      <c r="AE36" s="16"/>
      <c r="AF36" s="16"/>
      <c r="AG36" s="16"/>
      <c r="AH36" s="16"/>
      <c r="AI36" s="16"/>
      <c r="AJ36" s="16"/>
    </row>
    <row r="37" spans="1:36" ht="12.75" customHeight="1">
      <c r="A37" s="28" t="s">
        <v>77</v>
      </c>
      <c r="B37" s="27">
        <v>16</v>
      </c>
      <c r="C37" s="27">
        <v>50</v>
      </c>
      <c r="D37" s="27">
        <v>43</v>
      </c>
      <c r="E37" s="27">
        <v>7</v>
      </c>
      <c r="F37" s="27">
        <v>8</v>
      </c>
      <c r="G37" s="27">
        <v>0</v>
      </c>
      <c r="H37" s="27">
        <v>0</v>
      </c>
      <c r="I37" s="27">
        <v>0</v>
      </c>
      <c r="J37" s="27">
        <v>8</v>
      </c>
      <c r="K37" s="27">
        <v>7</v>
      </c>
      <c r="L37" s="27">
        <v>25</v>
      </c>
      <c r="M37" s="27">
        <v>0</v>
      </c>
      <c r="N37" s="27">
        <v>10</v>
      </c>
      <c r="O37" s="41">
        <f t="shared" si="0"/>
        <v>0.18604651162790697</v>
      </c>
      <c r="P37" s="41">
        <f t="shared" si="1"/>
        <v>0.3</v>
      </c>
      <c r="Q37" s="41">
        <f t="shared" si="2"/>
        <v>0.23255813953488372</v>
      </c>
      <c r="R37" s="42">
        <f t="shared" si="3"/>
        <v>0.53255813953488373</v>
      </c>
      <c r="T37" s="6" t="s">
        <v>52</v>
      </c>
      <c r="U37" s="36" t="s">
        <v>96</v>
      </c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 spans="1:36" ht="12.75" customHeight="1">
      <c r="A38" s="28" t="s">
        <v>78</v>
      </c>
      <c r="B38" s="16">
        <v>2</v>
      </c>
      <c r="C38" s="16">
        <v>7</v>
      </c>
      <c r="D38" s="16">
        <v>6</v>
      </c>
      <c r="E38" s="16">
        <v>1</v>
      </c>
      <c r="F38" s="16">
        <v>4</v>
      </c>
      <c r="G38" s="16">
        <v>0</v>
      </c>
      <c r="H38" s="16">
        <v>0</v>
      </c>
      <c r="I38" s="16">
        <v>0</v>
      </c>
      <c r="J38" s="16">
        <v>3</v>
      </c>
      <c r="K38" s="16">
        <v>1</v>
      </c>
      <c r="L38" s="16">
        <v>1</v>
      </c>
      <c r="M38" s="16">
        <v>0</v>
      </c>
      <c r="N38" s="16">
        <v>4</v>
      </c>
      <c r="O38" s="41">
        <f t="shared" si="0"/>
        <v>0.66666666666666663</v>
      </c>
      <c r="P38" s="41">
        <f t="shared" si="1"/>
        <v>0.7142857142857143</v>
      </c>
      <c r="Q38" s="41">
        <f t="shared" si="2"/>
        <v>0.66666666666666663</v>
      </c>
      <c r="R38" s="42">
        <f t="shared" si="3"/>
        <v>1.3809523809523809</v>
      </c>
      <c r="T38" s="6" t="s">
        <v>53</v>
      </c>
      <c r="U38" s="5" t="s">
        <v>97</v>
      </c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 spans="1:36" ht="12.75" customHeight="1">
      <c r="A39" s="28" t="s">
        <v>79</v>
      </c>
      <c r="B39" s="29">
        <v>17</v>
      </c>
      <c r="C39" s="27">
        <v>65</v>
      </c>
      <c r="D39" s="27">
        <v>43</v>
      </c>
      <c r="E39" s="29">
        <v>28</v>
      </c>
      <c r="F39" s="27">
        <v>28</v>
      </c>
      <c r="G39" s="29">
        <v>3</v>
      </c>
      <c r="H39" s="29">
        <v>2</v>
      </c>
      <c r="I39" s="29">
        <v>1</v>
      </c>
      <c r="J39" s="29">
        <v>17</v>
      </c>
      <c r="K39" s="27">
        <v>18</v>
      </c>
      <c r="L39" s="29">
        <v>2</v>
      </c>
      <c r="M39" s="29">
        <v>13</v>
      </c>
      <c r="N39" s="27">
        <v>35</v>
      </c>
      <c r="O39" s="41">
        <f t="shared" si="0"/>
        <v>0.65116279069767447</v>
      </c>
      <c r="P39" s="41">
        <f t="shared" si="1"/>
        <v>0.70769230769230773</v>
      </c>
      <c r="Q39" s="41">
        <f t="shared" si="2"/>
        <v>0.81395348837209303</v>
      </c>
      <c r="R39" s="42">
        <f t="shared" si="3"/>
        <v>1.5216457960644008</v>
      </c>
      <c r="T39" s="6" t="s">
        <v>54</v>
      </c>
      <c r="U39" s="5" t="s">
        <v>98</v>
      </c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 spans="1:36" ht="12.75" customHeight="1">
      <c r="A40" s="28" t="s">
        <v>80</v>
      </c>
      <c r="B40" s="27">
        <v>19</v>
      </c>
      <c r="C40" s="27">
        <v>66</v>
      </c>
      <c r="D40" s="27">
        <v>48</v>
      </c>
      <c r="E40" s="27">
        <v>20</v>
      </c>
      <c r="F40" s="27">
        <v>18</v>
      </c>
      <c r="G40" s="27">
        <v>2</v>
      </c>
      <c r="H40" s="27">
        <v>0</v>
      </c>
      <c r="I40" s="27">
        <v>0</v>
      </c>
      <c r="J40" s="27">
        <v>21</v>
      </c>
      <c r="K40" s="27">
        <v>18</v>
      </c>
      <c r="L40" s="27">
        <v>8</v>
      </c>
      <c r="M40" s="27">
        <v>8</v>
      </c>
      <c r="N40" s="27">
        <v>22</v>
      </c>
      <c r="O40" s="41">
        <f t="shared" si="0"/>
        <v>0.375</v>
      </c>
      <c r="P40" s="41">
        <f t="shared" si="1"/>
        <v>0.54545454545454541</v>
      </c>
      <c r="Q40" s="41">
        <f t="shared" si="2"/>
        <v>0.45833333333333331</v>
      </c>
      <c r="R40" s="42">
        <f t="shared" si="3"/>
        <v>1.0037878787878787</v>
      </c>
      <c r="T40" s="6" t="s">
        <v>55</v>
      </c>
      <c r="U40" s="5" t="s">
        <v>99</v>
      </c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 spans="1:36" ht="12.75" customHeight="1">
      <c r="A41" s="28" t="s">
        <v>81</v>
      </c>
      <c r="B41" s="27">
        <v>15</v>
      </c>
      <c r="C41" s="27">
        <v>64</v>
      </c>
      <c r="D41" s="27">
        <v>54</v>
      </c>
      <c r="E41" s="27">
        <v>23</v>
      </c>
      <c r="F41" s="27">
        <v>25</v>
      </c>
      <c r="G41" s="27">
        <v>9</v>
      </c>
      <c r="H41" s="27">
        <v>1</v>
      </c>
      <c r="I41" s="27">
        <v>0</v>
      </c>
      <c r="J41" s="27">
        <v>23</v>
      </c>
      <c r="K41" s="27">
        <v>5</v>
      </c>
      <c r="L41" s="27">
        <v>0</v>
      </c>
      <c r="M41" s="27">
        <v>8</v>
      </c>
      <c r="N41" s="27">
        <v>37</v>
      </c>
      <c r="O41" s="41">
        <f t="shared" si="0"/>
        <v>0.46296296296296297</v>
      </c>
      <c r="P41" s="41">
        <f t="shared" si="1"/>
        <v>0.46875</v>
      </c>
      <c r="Q41" s="41">
        <f t="shared" si="2"/>
        <v>0.68518518518518523</v>
      </c>
      <c r="R41" s="42">
        <f t="shared" si="3"/>
        <v>1.1539351851851851</v>
      </c>
      <c r="T41" s="6" t="s">
        <v>56</v>
      </c>
      <c r="U41" s="5" t="s">
        <v>100</v>
      </c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1:36" ht="12.75" customHeight="1">
      <c r="A42" s="28" t="s">
        <v>82</v>
      </c>
      <c r="B42" s="27">
        <v>18</v>
      </c>
      <c r="C42" s="27">
        <v>69</v>
      </c>
      <c r="D42" s="27">
        <v>62</v>
      </c>
      <c r="E42" s="27">
        <v>19</v>
      </c>
      <c r="F42" s="27">
        <v>27</v>
      </c>
      <c r="G42" s="27">
        <v>6</v>
      </c>
      <c r="H42" s="27">
        <v>3</v>
      </c>
      <c r="I42" s="27">
        <v>0</v>
      </c>
      <c r="J42" s="27">
        <v>24</v>
      </c>
      <c r="K42" s="27">
        <v>5</v>
      </c>
      <c r="L42" s="27">
        <v>4</v>
      </c>
      <c r="M42" s="27">
        <v>2</v>
      </c>
      <c r="N42" s="27">
        <v>40</v>
      </c>
      <c r="O42" s="41">
        <f t="shared" si="0"/>
        <v>0.43548387096774194</v>
      </c>
      <c r="P42" s="41">
        <f t="shared" si="1"/>
        <v>0.46376811594202899</v>
      </c>
      <c r="Q42" s="41">
        <f t="shared" si="2"/>
        <v>0.64516129032258063</v>
      </c>
      <c r="R42" s="42">
        <f t="shared" si="3"/>
        <v>1.1089294062646096</v>
      </c>
      <c r="T42" s="6" t="s">
        <v>57</v>
      </c>
      <c r="U42" s="5" t="s">
        <v>101</v>
      </c>
      <c r="V42" s="11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1:36" ht="12.75" customHeight="1">
      <c r="A43" s="24" t="s">
        <v>83</v>
      </c>
      <c r="B43" s="23"/>
      <c r="C43" s="39">
        <f t="shared" ref="C43:N43" si="4">SUM(C29:C42)</f>
        <v>737</v>
      </c>
      <c r="D43" s="39">
        <f t="shared" si="4"/>
        <v>585</v>
      </c>
      <c r="E43" s="39">
        <f t="shared" si="4"/>
        <v>220</v>
      </c>
      <c r="F43" s="39">
        <f t="shared" si="4"/>
        <v>253</v>
      </c>
      <c r="G43" s="39">
        <f t="shared" si="4"/>
        <v>40</v>
      </c>
      <c r="H43" s="39">
        <f t="shared" si="4"/>
        <v>8</v>
      </c>
      <c r="I43" s="39">
        <f t="shared" si="4"/>
        <v>1</v>
      </c>
      <c r="J43" s="39">
        <f t="shared" si="4"/>
        <v>212</v>
      </c>
      <c r="K43" s="39">
        <f t="shared" si="4"/>
        <v>128</v>
      </c>
      <c r="L43" s="39">
        <f t="shared" si="4"/>
        <v>64</v>
      </c>
      <c r="M43" s="39">
        <f t="shared" si="4"/>
        <v>57</v>
      </c>
      <c r="N43" s="39">
        <f t="shared" si="4"/>
        <v>314</v>
      </c>
      <c r="O43" s="41">
        <f t="shared" si="0"/>
        <v>0.4324786324786325</v>
      </c>
      <c r="P43" s="41">
        <f t="shared" si="1"/>
        <v>0.51696065128900948</v>
      </c>
      <c r="Q43" s="41">
        <f t="shared" si="2"/>
        <v>0.53675213675213673</v>
      </c>
      <c r="R43" s="42">
        <f t="shared" si="3"/>
        <v>1.0537127880411461</v>
      </c>
      <c r="T43" s="6" t="s">
        <v>58</v>
      </c>
      <c r="U43" s="5" t="s">
        <v>102</v>
      </c>
      <c r="V43" s="48"/>
    </row>
    <row r="44" spans="1:36" ht="12.75" customHeight="1" thickBot="1">
      <c r="A44" s="2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6"/>
      <c r="P44" s="46"/>
      <c r="Q44" s="46"/>
      <c r="R44" s="84"/>
      <c r="T44" s="6" t="s">
        <v>59</v>
      </c>
      <c r="U44" s="5" t="s">
        <v>103</v>
      </c>
      <c r="V44" s="118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6" ht="12.75" customHeight="1">
      <c r="A45" s="35" t="s">
        <v>152</v>
      </c>
      <c r="B45" s="39" t="s">
        <v>52</v>
      </c>
      <c r="C45" s="39" t="s">
        <v>84</v>
      </c>
      <c r="D45" s="39" t="s">
        <v>85</v>
      </c>
      <c r="E45" s="39" t="s">
        <v>86</v>
      </c>
      <c r="F45" s="39" t="s">
        <v>87</v>
      </c>
      <c r="G45" s="39" t="s">
        <v>88</v>
      </c>
      <c r="H45" s="39" t="s">
        <v>89</v>
      </c>
      <c r="I45" s="39" t="s">
        <v>56</v>
      </c>
      <c r="J45" s="39" t="s">
        <v>55</v>
      </c>
      <c r="K45" s="39" t="s">
        <v>90</v>
      </c>
      <c r="L45" s="39" t="s">
        <v>91</v>
      </c>
      <c r="M45" s="39" t="s">
        <v>61</v>
      </c>
      <c r="N45" s="39" t="s">
        <v>62</v>
      </c>
      <c r="O45" s="39" t="s">
        <v>92</v>
      </c>
      <c r="P45" s="39" t="s">
        <v>93</v>
      </c>
      <c r="Q45" s="39" t="s">
        <v>94</v>
      </c>
      <c r="R45" s="55" t="s">
        <v>95</v>
      </c>
      <c r="T45" s="6" t="s">
        <v>60</v>
      </c>
      <c r="U45" s="5" t="s">
        <v>104</v>
      </c>
      <c r="W45" s="19"/>
      <c r="X45" s="19"/>
      <c r="Y45" s="19"/>
      <c r="Z45" s="19"/>
      <c r="AA45" s="19"/>
      <c r="AB45" s="20"/>
      <c r="AC45" s="19"/>
      <c r="AD45" s="19"/>
      <c r="AE45" s="19"/>
      <c r="AF45" s="19"/>
      <c r="AG45" s="19"/>
      <c r="AH45" s="19"/>
      <c r="AI45" s="19"/>
    </row>
    <row r="46" spans="1:36" ht="12.75" customHeight="1">
      <c r="A46" s="28" t="s">
        <v>69</v>
      </c>
      <c r="B46" s="30">
        <v>3</v>
      </c>
      <c r="C46" s="30">
        <v>0</v>
      </c>
      <c r="D46" s="30">
        <v>2</v>
      </c>
      <c r="E46" s="30">
        <v>0</v>
      </c>
      <c r="F46" s="30">
        <v>0</v>
      </c>
      <c r="G46" s="31">
        <v>8</v>
      </c>
      <c r="H46" s="30">
        <v>39</v>
      </c>
      <c r="I46" s="30">
        <v>6</v>
      </c>
      <c r="J46" s="30">
        <v>7</v>
      </c>
      <c r="K46" s="30">
        <v>7</v>
      </c>
      <c r="L46" s="30">
        <v>0</v>
      </c>
      <c r="M46" s="30">
        <v>8</v>
      </c>
      <c r="N46" s="30">
        <v>1</v>
      </c>
      <c r="O46" s="85">
        <f t="shared" ref="O46" si="5">SUM(K46/G46)*7</f>
        <v>6.125</v>
      </c>
      <c r="P46" s="85">
        <f t="shared" ref="P46" si="6">SUM(I46,M46)/G46</f>
        <v>1.75</v>
      </c>
      <c r="Q46" s="41">
        <f t="shared" ref="Q46" si="7">SUM(I46/H46)</f>
        <v>0.15384615384615385</v>
      </c>
      <c r="R46" s="42">
        <f t="shared" ref="R46" si="8">SUM(N46/M46)</f>
        <v>0.125</v>
      </c>
      <c r="T46" s="6" t="s">
        <v>61</v>
      </c>
      <c r="U46" s="5" t="s">
        <v>105</v>
      </c>
      <c r="W46" s="19"/>
      <c r="X46" s="19"/>
      <c r="Y46" s="19"/>
      <c r="Z46" s="19"/>
      <c r="AA46" s="19"/>
      <c r="AB46" s="20"/>
      <c r="AC46" s="19"/>
      <c r="AD46" s="19"/>
      <c r="AE46" s="19"/>
      <c r="AF46" s="19"/>
      <c r="AG46" s="19"/>
      <c r="AH46" s="19"/>
      <c r="AI46" s="19"/>
    </row>
    <row r="47" spans="1:36" ht="12.75" customHeight="1">
      <c r="A47" s="28" t="s">
        <v>71</v>
      </c>
      <c r="B47" s="30">
        <v>4</v>
      </c>
      <c r="C47" s="30">
        <v>0</v>
      </c>
      <c r="D47" s="30">
        <v>0</v>
      </c>
      <c r="E47" s="30">
        <v>0</v>
      </c>
      <c r="F47" s="30">
        <v>1</v>
      </c>
      <c r="G47" s="31">
        <v>9</v>
      </c>
      <c r="H47" s="30">
        <v>38</v>
      </c>
      <c r="I47" s="30">
        <v>5</v>
      </c>
      <c r="J47" s="30">
        <v>3</v>
      </c>
      <c r="K47" s="30">
        <v>2</v>
      </c>
      <c r="L47" s="30">
        <v>0</v>
      </c>
      <c r="M47" s="30">
        <v>3</v>
      </c>
      <c r="N47" s="30">
        <v>7</v>
      </c>
      <c r="O47" s="85">
        <f t="shared" ref="O47:O57" si="9">SUM(K47/G47)*7</f>
        <v>1.5555555555555554</v>
      </c>
      <c r="P47" s="85">
        <f t="shared" ref="P47:P57" si="10">SUM(I47,M47)/G47</f>
        <v>0.88888888888888884</v>
      </c>
      <c r="Q47" s="41">
        <f t="shared" ref="Q47:Q57" si="11">SUM(I47/H47)</f>
        <v>0.13157894736842105</v>
      </c>
      <c r="R47" s="42">
        <f t="shared" ref="R47:R57" si="12">SUM(N47/M47)</f>
        <v>2.3333333333333335</v>
      </c>
      <c r="T47" s="6" t="s">
        <v>62</v>
      </c>
      <c r="U47" s="5" t="s">
        <v>106</v>
      </c>
      <c r="V47" s="12"/>
      <c r="W47" s="19"/>
      <c r="X47" s="19"/>
      <c r="Y47" s="19"/>
      <c r="Z47" s="19"/>
      <c r="AA47" s="19"/>
      <c r="AB47" s="20"/>
      <c r="AC47" s="19"/>
      <c r="AD47" s="19"/>
      <c r="AE47" s="19"/>
      <c r="AF47" s="19"/>
      <c r="AG47" s="19"/>
      <c r="AH47" s="19"/>
      <c r="AI47" s="19"/>
    </row>
    <row r="48" spans="1:36" ht="12.75" customHeight="1">
      <c r="A48" s="32" t="s">
        <v>72</v>
      </c>
      <c r="B48" s="30">
        <v>5</v>
      </c>
      <c r="C48" s="30">
        <v>1</v>
      </c>
      <c r="D48" s="30">
        <v>2</v>
      </c>
      <c r="E48" s="30">
        <v>0</v>
      </c>
      <c r="F48" s="30">
        <v>0</v>
      </c>
      <c r="G48" s="31">
        <v>16.3</v>
      </c>
      <c r="H48" s="30">
        <v>57</v>
      </c>
      <c r="I48" s="30">
        <v>8</v>
      </c>
      <c r="J48" s="30">
        <v>8</v>
      </c>
      <c r="K48" s="30">
        <v>8</v>
      </c>
      <c r="L48" s="30">
        <v>1</v>
      </c>
      <c r="M48" s="30">
        <v>8</v>
      </c>
      <c r="N48" s="30">
        <v>4</v>
      </c>
      <c r="O48" s="85">
        <f t="shared" si="9"/>
        <v>3.4355828220858897</v>
      </c>
      <c r="P48" s="85">
        <f t="shared" si="10"/>
        <v>0.98159509202453987</v>
      </c>
      <c r="Q48" s="41">
        <f t="shared" si="11"/>
        <v>0.14035087719298245</v>
      </c>
      <c r="R48" s="42">
        <f t="shared" si="12"/>
        <v>0.5</v>
      </c>
      <c r="T48" s="6" t="s">
        <v>63</v>
      </c>
      <c r="U48" s="5" t="s">
        <v>107</v>
      </c>
      <c r="W48" s="19"/>
      <c r="X48" s="19"/>
      <c r="Y48" s="19"/>
      <c r="Z48" s="19"/>
      <c r="AA48" s="19"/>
      <c r="AB48" s="20"/>
      <c r="AC48" s="19"/>
      <c r="AD48" s="19"/>
      <c r="AE48" s="19"/>
      <c r="AF48" s="19"/>
      <c r="AG48" s="19"/>
      <c r="AH48" s="19"/>
      <c r="AI48" s="19"/>
    </row>
    <row r="49" spans="1:35" ht="12.75" customHeight="1">
      <c r="A49" s="32" t="s">
        <v>74</v>
      </c>
      <c r="B49" s="30">
        <v>1</v>
      </c>
      <c r="C49" s="30">
        <v>1</v>
      </c>
      <c r="D49" s="30">
        <v>1</v>
      </c>
      <c r="E49" s="30">
        <v>0</v>
      </c>
      <c r="F49" s="30">
        <v>0</v>
      </c>
      <c r="G49" s="31">
        <v>4</v>
      </c>
      <c r="H49" s="30">
        <v>21</v>
      </c>
      <c r="I49" s="30">
        <v>5</v>
      </c>
      <c r="J49" s="30">
        <v>3</v>
      </c>
      <c r="K49" s="30">
        <v>2</v>
      </c>
      <c r="L49" s="30">
        <v>2</v>
      </c>
      <c r="M49" s="30">
        <v>2</v>
      </c>
      <c r="N49" s="30">
        <v>1</v>
      </c>
      <c r="O49" s="85">
        <f t="shared" si="9"/>
        <v>3.5</v>
      </c>
      <c r="P49" s="85">
        <f t="shared" si="10"/>
        <v>1.75</v>
      </c>
      <c r="Q49" s="41">
        <f t="shared" si="11"/>
        <v>0.23809523809523808</v>
      </c>
      <c r="R49" s="42">
        <f t="shared" si="12"/>
        <v>0.5</v>
      </c>
      <c r="T49" s="6"/>
      <c r="W49" s="19"/>
      <c r="X49" s="19"/>
      <c r="Y49" s="19"/>
      <c r="Z49" s="19"/>
      <c r="AA49" s="19"/>
      <c r="AB49" s="20"/>
      <c r="AC49" s="19"/>
      <c r="AD49" s="19"/>
      <c r="AE49" s="19"/>
      <c r="AF49" s="19"/>
      <c r="AG49" s="19"/>
      <c r="AH49" s="19"/>
      <c r="AI49" s="19"/>
    </row>
    <row r="50" spans="1:35" ht="12.75" customHeight="1">
      <c r="A50" s="28" t="s">
        <v>75</v>
      </c>
      <c r="B50" s="30" t="s">
        <v>48</v>
      </c>
      <c r="C50" s="30" t="s">
        <v>48</v>
      </c>
      <c r="D50" s="30" t="s">
        <v>48</v>
      </c>
      <c r="E50" s="30" t="s">
        <v>48</v>
      </c>
      <c r="F50" s="30" t="s">
        <v>48</v>
      </c>
      <c r="G50" s="31" t="s">
        <v>48</v>
      </c>
      <c r="H50" s="30" t="s">
        <v>48</v>
      </c>
      <c r="I50" s="30" t="s">
        <v>48</v>
      </c>
      <c r="J50" s="30" t="s">
        <v>48</v>
      </c>
      <c r="K50" s="30" t="s">
        <v>48</v>
      </c>
      <c r="L50" s="30" t="s">
        <v>48</v>
      </c>
      <c r="M50" s="30" t="s">
        <v>48</v>
      </c>
      <c r="N50" s="30" t="s">
        <v>48</v>
      </c>
      <c r="O50" s="85" t="e">
        <f t="shared" si="9"/>
        <v>#VALUE!</v>
      </c>
      <c r="P50" s="85" t="e">
        <f t="shared" si="10"/>
        <v>#VALUE!</v>
      </c>
      <c r="Q50" s="41" t="e">
        <f t="shared" si="11"/>
        <v>#VALUE!</v>
      </c>
      <c r="R50" s="42" t="e">
        <f t="shared" si="12"/>
        <v>#VALUE!</v>
      </c>
      <c r="T50" s="6" t="s">
        <v>64</v>
      </c>
      <c r="U50" s="5" t="s">
        <v>108</v>
      </c>
      <c r="V50" s="12"/>
      <c r="W50" s="19"/>
      <c r="X50" s="19"/>
      <c r="Y50" s="19"/>
      <c r="Z50" s="19"/>
      <c r="AA50" s="19"/>
      <c r="AB50" s="20"/>
      <c r="AC50" s="19"/>
      <c r="AD50" s="19"/>
      <c r="AE50" s="19"/>
      <c r="AF50" s="19"/>
      <c r="AG50" s="19"/>
      <c r="AH50" s="19"/>
      <c r="AI50" s="19"/>
    </row>
    <row r="51" spans="1:35" ht="12.75" customHeight="1">
      <c r="A51" s="32" t="s">
        <v>76</v>
      </c>
      <c r="B51" s="30">
        <v>10</v>
      </c>
      <c r="C51" s="30">
        <v>6</v>
      </c>
      <c r="D51" s="30">
        <v>5</v>
      </c>
      <c r="E51" s="30">
        <v>1</v>
      </c>
      <c r="F51" s="30">
        <v>0</v>
      </c>
      <c r="G51" s="31">
        <v>44</v>
      </c>
      <c r="H51" s="30">
        <v>183</v>
      </c>
      <c r="I51" s="30">
        <v>21</v>
      </c>
      <c r="J51" s="30">
        <v>19</v>
      </c>
      <c r="K51" s="30">
        <v>14</v>
      </c>
      <c r="L51" s="30">
        <v>6</v>
      </c>
      <c r="M51" s="30">
        <v>21</v>
      </c>
      <c r="N51" s="30">
        <v>55</v>
      </c>
      <c r="O51" s="85">
        <f t="shared" si="9"/>
        <v>2.2272727272727271</v>
      </c>
      <c r="P51" s="85">
        <f t="shared" si="10"/>
        <v>0.95454545454545459</v>
      </c>
      <c r="Q51" s="41">
        <f t="shared" si="11"/>
        <v>0.11475409836065574</v>
      </c>
      <c r="R51" s="42">
        <f t="shared" si="12"/>
        <v>2.6190476190476191</v>
      </c>
      <c r="T51" s="6" t="s">
        <v>65</v>
      </c>
      <c r="U51" s="5" t="s">
        <v>109</v>
      </c>
      <c r="V51" s="12"/>
      <c r="W51" s="19"/>
      <c r="X51" s="19"/>
      <c r="Y51" s="19"/>
      <c r="Z51" s="19"/>
      <c r="AA51" s="19"/>
      <c r="AB51" s="20"/>
      <c r="AC51" s="19"/>
      <c r="AD51" s="19"/>
      <c r="AE51" s="19"/>
      <c r="AF51" s="19"/>
      <c r="AG51" s="19"/>
      <c r="AH51" s="19"/>
      <c r="AI51" s="19"/>
    </row>
    <row r="52" spans="1:35" ht="12.75" customHeight="1">
      <c r="A52" s="32" t="s">
        <v>78</v>
      </c>
      <c r="B52" s="30" t="s">
        <v>48</v>
      </c>
      <c r="C52" s="30" t="s">
        <v>48</v>
      </c>
      <c r="D52" s="30" t="s">
        <v>48</v>
      </c>
      <c r="E52" s="30" t="s">
        <v>48</v>
      </c>
      <c r="F52" s="30" t="s">
        <v>48</v>
      </c>
      <c r="G52" s="31" t="s">
        <v>48</v>
      </c>
      <c r="H52" s="30" t="s">
        <v>48</v>
      </c>
      <c r="I52" s="30" t="s">
        <v>48</v>
      </c>
      <c r="J52" s="30" t="s">
        <v>48</v>
      </c>
      <c r="K52" s="30" t="s">
        <v>48</v>
      </c>
      <c r="L52" s="30" t="s">
        <v>48</v>
      </c>
      <c r="M52" s="30" t="s">
        <v>48</v>
      </c>
      <c r="N52" s="30" t="s">
        <v>48</v>
      </c>
      <c r="O52" s="85" t="e">
        <f t="shared" si="9"/>
        <v>#VALUE!</v>
      </c>
      <c r="P52" s="85" t="e">
        <f t="shared" si="10"/>
        <v>#VALUE!</v>
      </c>
      <c r="Q52" s="41" t="e">
        <f t="shared" si="11"/>
        <v>#VALUE!</v>
      </c>
      <c r="R52" s="42" t="e">
        <f t="shared" si="12"/>
        <v>#VALUE!</v>
      </c>
      <c r="T52" s="6" t="s">
        <v>66</v>
      </c>
      <c r="U52" s="5" t="s">
        <v>110</v>
      </c>
      <c r="V52" s="12"/>
      <c r="W52" s="19"/>
      <c r="X52" s="19"/>
      <c r="Y52" s="19"/>
      <c r="Z52" s="19"/>
      <c r="AA52" s="19"/>
      <c r="AB52" s="20"/>
      <c r="AC52" s="19"/>
      <c r="AD52" s="19"/>
      <c r="AE52" s="19"/>
      <c r="AF52" s="19"/>
      <c r="AG52" s="19"/>
      <c r="AH52" s="19"/>
      <c r="AI52" s="19"/>
    </row>
    <row r="53" spans="1:35" ht="12.75" customHeight="1">
      <c r="A53" s="32" t="s">
        <v>79</v>
      </c>
      <c r="B53" s="30">
        <v>6</v>
      </c>
      <c r="C53" s="30">
        <v>6</v>
      </c>
      <c r="D53" s="30">
        <v>4</v>
      </c>
      <c r="E53" s="30">
        <v>0</v>
      </c>
      <c r="F53" s="30">
        <v>0</v>
      </c>
      <c r="G53" s="31">
        <v>22</v>
      </c>
      <c r="H53" s="30">
        <v>106</v>
      </c>
      <c r="I53" s="30">
        <v>11</v>
      </c>
      <c r="J53" s="30">
        <v>14</v>
      </c>
      <c r="K53" s="30">
        <v>10</v>
      </c>
      <c r="L53" s="30">
        <v>3</v>
      </c>
      <c r="M53" s="30">
        <v>28</v>
      </c>
      <c r="N53" s="30">
        <v>24</v>
      </c>
      <c r="O53" s="85">
        <f t="shared" si="9"/>
        <v>3.1818181818181817</v>
      </c>
      <c r="P53" s="85">
        <f t="shared" si="10"/>
        <v>1.7727272727272727</v>
      </c>
      <c r="Q53" s="41">
        <f t="shared" si="11"/>
        <v>0.10377358490566038</v>
      </c>
      <c r="R53" s="42">
        <f t="shared" si="12"/>
        <v>0.8571428571428571</v>
      </c>
      <c r="T53" s="6" t="s">
        <v>67</v>
      </c>
      <c r="U53" s="36" t="s">
        <v>111</v>
      </c>
      <c r="W53" s="19"/>
      <c r="X53" s="19"/>
      <c r="Y53" s="19"/>
      <c r="Z53" s="19"/>
      <c r="AA53" s="19"/>
      <c r="AB53" s="20"/>
      <c r="AC53" s="19"/>
      <c r="AD53" s="19"/>
      <c r="AE53" s="19"/>
      <c r="AF53" s="19"/>
      <c r="AG53" s="19"/>
      <c r="AH53" s="19"/>
      <c r="AI53" s="19"/>
    </row>
    <row r="54" spans="1:35" ht="12.75" customHeight="1">
      <c r="A54" s="28" t="s">
        <v>80</v>
      </c>
      <c r="B54" s="30">
        <v>6</v>
      </c>
      <c r="C54" s="30">
        <v>6</v>
      </c>
      <c r="D54" s="30">
        <v>4</v>
      </c>
      <c r="E54" s="30">
        <v>0</v>
      </c>
      <c r="F54" s="30">
        <v>0</v>
      </c>
      <c r="G54" s="31">
        <v>24.7</v>
      </c>
      <c r="H54" s="30">
        <v>124</v>
      </c>
      <c r="I54" s="30">
        <v>28</v>
      </c>
      <c r="J54" s="30">
        <v>24</v>
      </c>
      <c r="K54" s="30">
        <v>19</v>
      </c>
      <c r="L54" s="30">
        <v>8</v>
      </c>
      <c r="M54" s="30">
        <v>21</v>
      </c>
      <c r="N54" s="30">
        <v>21</v>
      </c>
      <c r="O54" s="85">
        <f t="shared" si="9"/>
        <v>5.384615384615385</v>
      </c>
      <c r="P54" s="85">
        <f t="shared" si="10"/>
        <v>1.9838056680161944</v>
      </c>
      <c r="Q54" s="41">
        <f t="shared" si="11"/>
        <v>0.22580645161290322</v>
      </c>
      <c r="R54" s="42">
        <f t="shared" si="12"/>
        <v>1</v>
      </c>
      <c r="T54" s="6" t="s">
        <v>68</v>
      </c>
      <c r="U54" s="12" t="s">
        <v>112</v>
      </c>
      <c r="W54" s="19"/>
      <c r="X54" s="19"/>
      <c r="Y54" s="19"/>
      <c r="Z54" s="19"/>
      <c r="AA54" s="19"/>
      <c r="AB54" s="20"/>
      <c r="AC54" s="19"/>
      <c r="AD54" s="19"/>
      <c r="AE54" s="19"/>
      <c r="AF54" s="19"/>
      <c r="AG54" s="19"/>
      <c r="AH54" s="19"/>
      <c r="AI54" s="19"/>
    </row>
    <row r="55" spans="1:35" ht="12.75" customHeight="1">
      <c r="A55" s="28" t="s">
        <v>81</v>
      </c>
      <c r="B55" s="30">
        <v>1</v>
      </c>
      <c r="C55" s="30">
        <v>0</v>
      </c>
      <c r="D55" s="30">
        <v>0</v>
      </c>
      <c r="E55" s="30">
        <v>0</v>
      </c>
      <c r="F55" s="30">
        <v>0</v>
      </c>
      <c r="G55" s="31">
        <v>0</v>
      </c>
      <c r="H55" s="30">
        <v>1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85" t="e">
        <f t="shared" si="9"/>
        <v>#DIV/0!</v>
      </c>
      <c r="P55" s="85" t="e">
        <f t="shared" si="10"/>
        <v>#DIV/0!</v>
      </c>
      <c r="Q55" s="41">
        <f t="shared" si="11"/>
        <v>0</v>
      </c>
      <c r="R55" s="42" t="e">
        <f t="shared" si="12"/>
        <v>#DIV/0!</v>
      </c>
      <c r="T55" s="6"/>
      <c r="U55" s="12"/>
      <c r="V55" s="12"/>
      <c r="W55" s="46"/>
      <c r="X55" s="46"/>
      <c r="Y55" s="46"/>
      <c r="Z55" s="46"/>
      <c r="AA55" s="46"/>
      <c r="AB55" s="114"/>
      <c r="AC55" s="46"/>
      <c r="AD55" s="46"/>
      <c r="AE55" s="46"/>
      <c r="AF55" s="46"/>
      <c r="AG55" s="46"/>
      <c r="AH55" s="46"/>
      <c r="AI55" s="46"/>
    </row>
    <row r="56" spans="1:35" ht="12.75" customHeight="1">
      <c r="A56" s="104" t="s">
        <v>82</v>
      </c>
      <c r="B56" s="115">
        <v>1</v>
      </c>
      <c r="C56" s="115">
        <v>0</v>
      </c>
      <c r="D56" s="115">
        <v>0</v>
      </c>
      <c r="E56" s="115">
        <v>0</v>
      </c>
      <c r="F56" s="115">
        <v>0</v>
      </c>
      <c r="G56" s="116">
        <v>1</v>
      </c>
      <c r="H56" s="115">
        <v>4</v>
      </c>
      <c r="I56" s="115">
        <v>1</v>
      </c>
      <c r="J56" s="115">
        <v>1</v>
      </c>
      <c r="K56" s="115">
        <v>1</v>
      </c>
      <c r="L56" s="115">
        <v>0</v>
      </c>
      <c r="M56" s="115">
        <v>0</v>
      </c>
      <c r="N56" s="115">
        <v>0</v>
      </c>
      <c r="O56" s="85">
        <f t="shared" si="9"/>
        <v>7</v>
      </c>
      <c r="P56" s="85">
        <f t="shared" si="10"/>
        <v>1</v>
      </c>
      <c r="Q56" s="41">
        <f t="shared" si="11"/>
        <v>0.25</v>
      </c>
      <c r="R56" s="42" t="e">
        <f t="shared" si="12"/>
        <v>#DIV/0!</v>
      </c>
      <c r="V56" s="11"/>
      <c r="W56" s="7"/>
      <c r="X56" s="7"/>
      <c r="Y56" s="7"/>
      <c r="Z56" s="7"/>
      <c r="AA56" s="7"/>
      <c r="AB56" s="37"/>
      <c r="AC56" s="7"/>
      <c r="AD56" s="7"/>
      <c r="AE56" s="7"/>
      <c r="AF56" s="7"/>
      <c r="AG56" s="7"/>
      <c r="AH56" s="7"/>
      <c r="AI56" s="7"/>
    </row>
    <row r="57" spans="1:35" ht="12.75" customHeight="1" thickBot="1">
      <c r="A57" s="62" t="s">
        <v>83</v>
      </c>
      <c r="B57" s="63"/>
      <c r="C57" s="86">
        <f t="shared" ref="C57:N57" si="13">SUM(C46:C56)</f>
        <v>20</v>
      </c>
      <c r="D57" s="86">
        <f t="shared" si="13"/>
        <v>18</v>
      </c>
      <c r="E57" s="86">
        <f t="shared" si="13"/>
        <v>1</v>
      </c>
      <c r="F57" s="86">
        <f t="shared" si="13"/>
        <v>1</v>
      </c>
      <c r="G57" s="86">
        <f t="shared" si="13"/>
        <v>129</v>
      </c>
      <c r="H57" s="86">
        <f t="shared" si="13"/>
        <v>573</v>
      </c>
      <c r="I57" s="86">
        <f t="shared" si="13"/>
        <v>85</v>
      </c>
      <c r="J57" s="86">
        <f t="shared" si="13"/>
        <v>79</v>
      </c>
      <c r="K57" s="86">
        <f t="shared" si="13"/>
        <v>63</v>
      </c>
      <c r="L57" s="86">
        <f t="shared" si="13"/>
        <v>20</v>
      </c>
      <c r="M57" s="86">
        <f t="shared" si="13"/>
        <v>91</v>
      </c>
      <c r="N57" s="86">
        <f t="shared" si="13"/>
        <v>113</v>
      </c>
      <c r="O57" s="139">
        <f t="shared" si="9"/>
        <v>3.4186046511627906</v>
      </c>
      <c r="P57" s="139">
        <f t="shared" si="10"/>
        <v>1.3643410852713178</v>
      </c>
      <c r="Q57" s="140">
        <f t="shared" si="11"/>
        <v>0.14834205933682373</v>
      </c>
      <c r="R57" s="141">
        <f t="shared" si="12"/>
        <v>1.2417582417582418</v>
      </c>
      <c r="T57" s="6" t="s">
        <v>52</v>
      </c>
      <c r="U57" s="5" t="s">
        <v>96</v>
      </c>
    </row>
    <row r="58" spans="1:35" ht="12.75" customHeight="1">
      <c r="T58" s="6" t="s">
        <v>84</v>
      </c>
      <c r="U58" s="5" t="s">
        <v>113</v>
      </c>
      <c r="V58" s="6"/>
    </row>
    <row r="59" spans="1:35" ht="12.75" customHeight="1">
      <c r="A59" s="2" t="s">
        <v>329</v>
      </c>
      <c r="L59" s="11"/>
      <c r="M59" s="12"/>
      <c r="N59" s="11"/>
      <c r="O59" s="5"/>
      <c r="P59" s="5"/>
      <c r="Q59" s="11"/>
      <c r="R59" s="11"/>
      <c r="T59" s="6" t="s">
        <v>85</v>
      </c>
      <c r="U59" s="5" t="s">
        <v>114</v>
      </c>
      <c r="V59" s="6"/>
    </row>
    <row r="60" spans="1:35" ht="12.75" customHeight="1">
      <c r="A60" s="11" t="s">
        <v>0</v>
      </c>
      <c r="B60" s="11" t="s">
        <v>1</v>
      </c>
      <c r="C60" s="11" t="s">
        <v>2</v>
      </c>
      <c r="D60" s="11" t="s">
        <v>3</v>
      </c>
      <c r="E60" s="11" t="s">
        <v>4</v>
      </c>
      <c r="F60" s="11" t="s">
        <v>5</v>
      </c>
      <c r="G60" s="11" t="s">
        <v>6</v>
      </c>
      <c r="H60" s="11" t="s">
        <v>7</v>
      </c>
      <c r="I60" s="11" t="s">
        <v>8</v>
      </c>
      <c r="K60" s="11" t="s">
        <v>9</v>
      </c>
      <c r="L60" s="11"/>
      <c r="O60" s="11"/>
      <c r="P60" s="5"/>
      <c r="Q60" s="5"/>
      <c r="R60" s="5"/>
      <c r="T60" s="6" t="s">
        <v>86</v>
      </c>
      <c r="U60" s="5" t="s">
        <v>115</v>
      </c>
      <c r="V60" s="6"/>
    </row>
    <row r="61" spans="1:35" ht="12.75" customHeight="1">
      <c r="A61" s="12" t="s">
        <v>12</v>
      </c>
      <c r="B61" s="5">
        <v>0</v>
      </c>
      <c r="C61" s="5">
        <v>6</v>
      </c>
      <c r="D61" s="5">
        <v>1</v>
      </c>
      <c r="E61" s="5">
        <v>1</v>
      </c>
      <c r="F61" s="110">
        <v>0</v>
      </c>
      <c r="G61" s="110">
        <v>0</v>
      </c>
      <c r="H61" s="110">
        <v>0</v>
      </c>
      <c r="I61" s="2">
        <f>SUM(B61:H61)</f>
        <v>8</v>
      </c>
      <c r="K61" s="12" t="s">
        <v>330</v>
      </c>
      <c r="L61" s="11"/>
      <c r="O61" s="11"/>
      <c r="P61" s="5"/>
      <c r="Q61" s="5"/>
      <c r="R61" s="5"/>
      <c r="T61" s="6" t="s">
        <v>87</v>
      </c>
      <c r="U61" s="5" t="s">
        <v>116</v>
      </c>
      <c r="V61" s="6"/>
    </row>
    <row r="62" spans="1:35" ht="12.75" customHeight="1" thickBot="1">
      <c r="A62" s="12" t="s">
        <v>31</v>
      </c>
      <c r="B62" s="5">
        <v>0</v>
      </c>
      <c r="C62" s="5">
        <v>0</v>
      </c>
      <c r="D62" s="5">
        <v>1</v>
      </c>
      <c r="E62" s="5">
        <v>2</v>
      </c>
      <c r="F62" s="110">
        <v>0</v>
      </c>
      <c r="G62" s="110">
        <v>1</v>
      </c>
      <c r="H62" s="110">
        <v>0</v>
      </c>
      <c r="I62" s="2">
        <f>SUM(B62:H62)</f>
        <v>4</v>
      </c>
      <c r="K62" s="12" t="s">
        <v>331</v>
      </c>
      <c r="O62" s="5"/>
      <c r="P62" s="5"/>
      <c r="Q62" s="5"/>
      <c r="R62" s="5"/>
      <c r="T62" s="6" t="s">
        <v>88</v>
      </c>
      <c r="U62" s="5" t="s">
        <v>117</v>
      </c>
      <c r="V62" s="6"/>
    </row>
    <row r="63" spans="1:35" ht="12.75" customHeight="1">
      <c r="A63" s="35" t="s">
        <v>151</v>
      </c>
      <c r="B63" s="7" t="s">
        <v>52</v>
      </c>
      <c r="C63" s="7" t="s">
        <v>53</v>
      </c>
      <c r="D63" s="7" t="s">
        <v>54</v>
      </c>
      <c r="E63" s="7" t="s">
        <v>55</v>
      </c>
      <c r="F63" s="7" t="s">
        <v>56</v>
      </c>
      <c r="G63" s="7" t="s">
        <v>57</v>
      </c>
      <c r="H63" s="7" t="s">
        <v>58</v>
      </c>
      <c r="I63" s="7" t="s">
        <v>59</v>
      </c>
      <c r="J63" s="7" t="s">
        <v>60</v>
      </c>
      <c r="K63" s="7" t="s">
        <v>61</v>
      </c>
      <c r="L63" s="7" t="s">
        <v>62</v>
      </c>
      <c r="M63" s="7" t="s">
        <v>63</v>
      </c>
      <c r="N63" s="7" t="s">
        <v>64</v>
      </c>
      <c r="O63" s="7" t="s">
        <v>65</v>
      </c>
      <c r="P63" s="7" t="s">
        <v>66</v>
      </c>
      <c r="Q63" s="7" t="s">
        <v>67</v>
      </c>
      <c r="R63" s="7" t="s">
        <v>68</v>
      </c>
      <c r="T63" s="6" t="s">
        <v>89</v>
      </c>
      <c r="U63" s="5" t="s">
        <v>118</v>
      </c>
      <c r="V63" s="6"/>
    </row>
    <row r="64" spans="1:35" ht="12.75" customHeight="1">
      <c r="A64" s="5" t="s">
        <v>69</v>
      </c>
      <c r="B64" s="16" t="s">
        <v>48</v>
      </c>
      <c r="C64" s="16" t="s">
        <v>48</v>
      </c>
      <c r="D64" s="16" t="s">
        <v>48</v>
      </c>
      <c r="E64" s="16" t="s">
        <v>48</v>
      </c>
      <c r="F64" s="16" t="s">
        <v>48</v>
      </c>
      <c r="G64" s="16" t="s">
        <v>48</v>
      </c>
      <c r="H64" s="16" t="s">
        <v>48</v>
      </c>
      <c r="I64" s="16" t="s">
        <v>48</v>
      </c>
      <c r="J64" s="16" t="s">
        <v>48</v>
      </c>
      <c r="K64" s="16" t="s">
        <v>48</v>
      </c>
      <c r="L64" s="16" t="s">
        <v>48</v>
      </c>
      <c r="M64" s="16" t="s">
        <v>48</v>
      </c>
      <c r="N64" s="16" t="s">
        <v>48</v>
      </c>
      <c r="O64" s="38" t="e">
        <f t="shared" ref="O64:O77" si="14">SUM(F64/D64)</f>
        <v>#VALUE!</v>
      </c>
      <c r="P64" s="38" t="e">
        <f t="shared" ref="P64:P77" si="15">SUM(F64,K64)/C64</f>
        <v>#VALUE!</v>
      </c>
      <c r="Q64" s="38" t="e">
        <f t="shared" ref="Q64:Q77" si="16">SUM(N64/D64)</f>
        <v>#VALUE!</v>
      </c>
      <c r="R64" s="38" t="e">
        <f t="shared" ref="R64:R77" si="17">SUM(P64:Q64)</f>
        <v>#VALUE!</v>
      </c>
      <c r="T64" s="6" t="s">
        <v>56</v>
      </c>
      <c r="U64" s="5" t="s">
        <v>100</v>
      </c>
      <c r="V64" s="6"/>
    </row>
    <row r="65" spans="1:30" ht="12.75" customHeight="1">
      <c r="A65" s="12" t="s">
        <v>70</v>
      </c>
      <c r="B65" s="16">
        <v>1</v>
      </c>
      <c r="C65" s="16">
        <v>4</v>
      </c>
      <c r="D65" s="16">
        <v>4</v>
      </c>
      <c r="E65" s="16">
        <v>0</v>
      </c>
      <c r="F65" s="16">
        <v>1</v>
      </c>
      <c r="G65" s="16">
        <v>1</v>
      </c>
      <c r="H65" s="16">
        <v>0</v>
      </c>
      <c r="I65" s="16">
        <v>0</v>
      </c>
      <c r="J65" s="16">
        <v>1</v>
      </c>
      <c r="K65" s="16">
        <v>0</v>
      </c>
      <c r="L65" s="16">
        <v>1</v>
      </c>
      <c r="M65" s="16">
        <v>0</v>
      </c>
      <c r="N65" s="16">
        <v>2</v>
      </c>
      <c r="O65" s="38">
        <f t="shared" si="14"/>
        <v>0.25</v>
      </c>
      <c r="P65" s="38">
        <f t="shared" si="15"/>
        <v>0.25</v>
      </c>
      <c r="Q65" s="38">
        <f t="shared" si="16"/>
        <v>0.5</v>
      </c>
      <c r="R65" s="38">
        <f t="shared" si="17"/>
        <v>0.75</v>
      </c>
      <c r="T65" s="6" t="s">
        <v>55</v>
      </c>
      <c r="U65" s="5" t="s">
        <v>99</v>
      </c>
      <c r="V65" s="6"/>
    </row>
    <row r="66" spans="1:30" ht="12.75" customHeight="1">
      <c r="A66" s="5" t="s">
        <v>71</v>
      </c>
      <c r="B66" s="16" t="s">
        <v>48</v>
      </c>
      <c r="C66" s="16" t="s">
        <v>48</v>
      </c>
      <c r="D66" s="16" t="s">
        <v>48</v>
      </c>
      <c r="E66" s="16" t="s">
        <v>48</v>
      </c>
      <c r="F66" s="16" t="s">
        <v>48</v>
      </c>
      <c r="G66" s="16" t="s">
        <v>48</v>
      </c>
      <c r="H66" s="16" t="s">
        <v>48</v>
      </c>
      <c r="I66" s="16" t="s">
        <v>48</v>
      </c>
      <c r="J66" s="16" t="s">
        <v>48</v>
      </c>
      <c r="K66" s="16" t="s">
        <v>48</v>
      </c>
      <c r="L66" s="16" t="s">
        <v>48</v>
      </c>
      <c r="M66" s="16" t="s">
        <v>48</v>
      </c>
      <c r="N66" s="16" t="s">
        <v>48</v>
      </c>
      <c r="O66" s="38" t="e">
        <f t="shared" si="14"/>
        <v>#VALUE!</v>
      </c>
      <c r="P66" s="38" t="e">
        <f t="shared" si="15"/>
        <v>#VALUE!</v>
      </c>
      <c r="Q66" s="38" t="e">
        <f t="shared" si="16"/>
        <v>#VALUE!</v>
      </c>
      <c r="R66" s="38" t="e">
        <f t="shared" si="17"/>
        <v>#VALUE!</v>
      </c>
      <c r="T66" s="6" t="s">
        <v>90</v>
      </c>
      <c r="U66" s="5" t="s">
        <v>119</v>
      </c>
    </row>
    <row r="67" spans="1:30" ht="12.75" customHeight="1">
      <c r="A67" s="5" t="s">
        <v>72</v>
      </c>
      <c r="B67" s="16">
        <v>1</v>
      </c>
      <c r="C67" s="16">
        <v>4</v>
      </c>
      <c r="D67" s="16">
        <v>2</v>
      </c>
      <c r="E67" s="16">
        <v>1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2</v>
      </c>
      <c r="L67" s="16">
        <v>0</v>
      </c>
      <c r="M67" s="16">
        <v>0</v>
      </c>
      <c r="N67" s="16">
        <v>0</v>
      </c>
      <c r="O67" s="38">
        <f t="shared" si="14"/>
        <v>0</v>
      </c>
      <c r="P67" s="38">
        <f t="shared" si="15"/>
        <v>0.5</v>
      </c>
      <c r="Q67" s="38">
        <f t="shared" si="16"/>
        <v>0</v>
      </c>
      <c r="R67" s="38">
        <f t="shared" si="17"/>
        <v>0.5</v>
      </c>
      <c r="T67" s="6" t="s">
        <v>91</v>
      </c>
      <c r="U67" s="5" t="s">
        <v>120</v>
      </c>
    </row>
    <row r="68" spans="1:30" ht="12.75" customHeight="1">
      <c r="A68" s="5" t="s">
        <v>73</v>
      </c>
      <c r="B68" s="16" t="s">
        <v>48</v>
      </c>
      <c r="C68" s="16" t="s">
        <v>48</v>
      </c>
      <c r="D68" s="16" t="s">
        <v>48</v>
      </c>
      <c r="E68" s="16" t="s">
        <v>48</v>
      </c>
      <c r="F68" s="16" t="s">
        <v>48</v>
      </c>
      <c r="G68" s="16" t="s">
        <v>48</v>
      </c>
      <c r="H68" s="16" t="s">
        <v>48</v>
      </c>
      <c r="I68" s="16" t="s">
        <v>48</v>
      </c>
      <c r="J68" s="16" t="s">
        <v>48</v>
      </c>
      <c r="K68" s="16" t="s">
        <v>48</v>
      </c>
      <c r="L68" s="16" t="s">
        <v>48</v>
      </c>
      <c r="M68" s="16" t="s">
        <v>48</v>
      </c>
      <c r="N68" s="16" t="s">
        <v>48</v>
      </c>
      <c r="O68" s="38" t="e">
        <f t="shared" si="14"/>
        <v>#VALUE!</v>
      </c>
      <c r="P68" s="38" t="e">
        <f t="shared" si="15"/>
        <v>#VALUE!</v>
      </c>
      <c r="Q68" s="38" t="e">
        <f t="shared" si="16"/>
        <v>#VALUE!</v>
      </c>
      <c r="R68" s="38" t="e">
        <f t="shared" si="17"/>
        <v>#VALUE!</v>
      </c>
      <c r="T68" s="6" t="s">
        <v>61</v>
      </c>
      <c r="U68" s="5" t="s">
        <v>105</v>
      </c>
    </row>
    <row r="69" spans="1:30" ht="12.75" customHeight="1">
      <c r="A69" s="5" t="s">
        <v>74</v>
      </c>
      <c r="B69" s="16">
        <v>1</v>
      </c>
      <c r="C69" s="16">
        <v>4</v>
      </c>
      <c r="D69" s="16">
        <v>3</v>
      </c>
      <c r="E69" s="16">
        <v>0</v>
      </c>
      <c r="F69" s="16">
        <v>1</v>
      </c>
      <c r="G69" s="16">
        <v>0</v>
      </c>
      <c r="H69" s="16">
        <v>0</v>
      </c>
      <c r="I69" s="16">
        <v>0</v>
      </c>
      <c r="J69" s="16">
        <v>1</v>
      </c>
      <c r="K69" s="16">
        <v>1</v>
      </c>
      <c r="L69" s="16">
        <v>0</v>
      </c>
      <c r="M69" s="16">
        <v>0</v>
      </c>
      <c r="N69" s="16">
        <v>1</v>
      </c>
      <c r="O69" s="38">
        <f t="shared" si="14"/>
        <v>0.33333333333333331</v>
      </c>
      <c r="P69" s="38">
        <f t="shared" si="15"/>
        <v>0.5</v>
      </c>
      <c r="Q69" s="38">
        <f t="shared" si="16"/>
        <v>0.33333333333333331</v>
      </c>
      <c r="R69" s="38">
        <f t="shared" si="17"/>
        <v>0.83333333333333326</v>
      </c>
      <c r="T69" s="6" t="s">
        <v>62</v>
      </c>
      <c r="U69" s="5" t="s">
        <v>106</v>
      </c>
    </row>
    <row r="70" spans="1:30" ht="12.75" customHeight="1">
      <c r="A70" s="5" t="s">
        <v>75</v>
      </c>
      <c r="B70" s="16">
        <v>1</v>
      </c>
      <c r="C70" s="16">
        <v>4</v>
      </c>
      <c r="D70" s="16">
        <v>4</v>
      </c>
      <c r="E70" s="16">
        <v>0</v>
      </c>
      <c r="F70" s="16">
        <v>1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1</v>
      </c>
      <c r="M70" s="16">
        <v>0</v>
      </c>
      <c r="N70" s="16">
        <v>1</v>
      </c>
      <c r="O70" s="38">
        <f t="shared" si="14"/>
        <v>0.25</v>
      </c>
      <c r="P70" s="38">
        <f t="shared" si="15"/>
        <v>0.25</v>
      </c>
      <c r="Q70" s="38">
        <f t="shared" si="16"/>
        <v>0.25</v>
      </c>
      <c r="R70" s="38">
        <f t="shared" si="17"/>
        <v>0.5</v>
      </c>
      <c r="T70" s="6" t="s">
        <v>92</v>
      </c>
      <c r="U70" s="5" t="s">
        <v>121</v>
      </c>
    </row>
    <row r="71" spans="1:30" ht="12.75" customHeight="1">
      <c r="A71" s="5" t="s">
        <v>76</v>
      </c>
      <c r="B71" s="16">
        <v>1</v>
      </c>
      <c r="C71" s="16">
        <v>4</v>
      </c>
      <c r="D71" s="16">
        <v>3</v>
      </c>
      <c r="E71" s="16">
        <v>2</v>
      </c>
      <c r="F71" s="16">
        <v>3</v>
      </c>
      <c r="G71" s="16">
        <v>0</v>
      </c>
      <c r="H71" s="16">
        <v>0</v>
      </c>
      <c r="I71" s="16">
        <v>0</v>
      </c>
      <c r="J71" s="16">
        <v>2</v>
      </c>
      <c r="K71" s="16">
        <v>1</v>
      </c>
      <c r="L71" s="16">
        <v>0</v>
      </c>
      <c r="M71" s="16">
        <v>0</v>
      </c>
      <c r="N71" s="16">
        <v>3</v>
      </c>
      <c r="O71" s="38">
        <f t="shared" si="14"/>
        <v>1</v>
      </c>
      <c r="P71" s="38">
        <f t="shared" si="15"/>
        <v>1</v>
      </c>
      <c r="Q71" s="38">
        <f t="shared" si="16"/>
        <v>1</v>
      </c>
      <c r="R71" s="38">
        <f t="shared" si="17"/>
        <v>2</v>
      </c>
      <c r="T71" s="6" t="s">
        <v>93</v>
      </c>
      <c r="U71" s="36" t="s">
        <v>122</v>
      </c>
    </row>
    <row r="72" spans="1:30" ht="12.75" customHeight="1">
      <c r="A72" s="5" t="s">
        <v>77</v>
      </c>
      <c r="B72" s="16">
        <v>1</v>
      </c>
      <c r="C72" s="16">
        <v>4</v>
      </c>
      <c r="D72" s="16">
        <v>4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4</v>
      </c>
      <c r="M72" s="16">
        <v>0</v>
      </c>
      <c r="N72" s="16">
        <v>0</v>
      </c>
      <c r="O72" s="38">
        <f t="shared" si="14"/>
        <v>0</v>
      </c>
      <c r="P72" s="38">
        <f t="shared" si="15"/>
        <v>0</v>
      </c>
      <c r="Q72" s="38">
        <f t="shared" si="16"/>
        <v>0</v>
      </c>
      <c r="R72" s="38">
        <f t="shared" si="17"/>
        <v>0</v>
      </c>
      <c r="T72" s="6" t="s">
        <v>94</v>
      </c>
      <c r="U72" s="5" t="s">
        <v>123</v>
      </c>
    </row>
    <row r="73" spans="1:30" ht="12.75" customHeight="1">
      <c r="A73" s="5" t="s">
        <v>78</v>
      </c>
      <c r="B73" s="16" t="s">
        <v>48</v>
      </c>
      <c r="C73" s="16" t="s">
        <v>48</v>
      </c>
      <c r="D73" s="16" t="s">
        <v>48</v>
      </c>
      <c r="E73" s="16" t="s">
        <v>48</v>
      </c>
      <c r="F73" s="16" t="s">
        <v>48</v>
      </c>
      <c r="G73" s="16" t="s">
        <v>48</v>
      </c>
      <c r="H73" s="16" t="s">
        <v>48</v>
      </c>
      <c r="I73" s="16" t="s">
        <v>48</v>
      </c>
      <c r="J73" s="16" t="s">
        <v>48</v>
      </c>
      <c r="K73" s="16" t="s">
        <v>48</v>
      </c>
      <c r="L73" s="16" t="s">
        <v>48</v>
      </c>
      <c r="M73" s="16" t="s">
        <v>48</v>
      </c>
      <c r="N73" s="16" t="s">
        <v>48</v>
      </c>
      <c r="O73" s="38" t="e">
        <f t="shared" si="14"/>
        <v>#VALUE!</v>
      </c>
      <c r="P73" s="38" t="e">
        <f t="shared" si="15"/>
        <v>#VALUE!</v>
      </c>
      <c r="Q73" s="38" t="e">
        <f t="shared" si="16"/>
        <v>#VALUE!</v>
      </c>
      <c r="R73" s="38" t="e">
        <f t="shared" si="17"/>
        <v>#VALUE!</v>
      </c>
      <c r="T73" s="6" t="s">
        <v>95</v>
      </c>
      <c r="U73" s="12" t="s">
        <v>124</v>
      </c>
      <c r="V73" s="6"/>
    </row>
    <row r="74" spans="1:30" ht="12.75" customHeight="1">
      <c r="A74" s="5" t="s">
        <v>79</v>
      </c>
      <c r="B74" s="16">
        <v>1</v>
      </c>
      <c r="C74" s="16">
        <v>4</v>
      </c>
      <c r="D74" s="16">
        <v>2</v>
      </c>
      <c r="E74" s="16">
        <v>1</v>
      </c>
      <c r="F74" s="16">
        <v>2</v>
      </c>
      <c r="G74" s="16">
        <v>1</v>
      </c>
      <c r="H74" s="16">
        <v>0</v>
      </c>
      <c r="I74" s="16">
        <v>0</v>
      </c>
      <c r="J74" s="16">
        <v>1</v>
      </c>
      <c r="K74" s="16">
        <v>1</v>
      </c>
      <c r="L74" s="16">
        <v>0</v>
      </c>
      <c r="M74" s="16">
        <v>1</v>
      </c>
      <c r="N74" s="16">
        <v>3</v>
      </c>
      <c r="O74" s="38">
        <f t="shared" si="14"/>
        <v>1</v>
      </c>
      <c r="P74" s="38">
        <f t="shared" si="15"/>
        <v>0.75</v>
      </c>
      <c r="Q74" s="38">
        <f t="shared" si="16"/>
        <v>1.5</v>
      </c>
      <c r="R74" s="38">
        <f t="shared" si="17"/>
        <v>2.25</v>
      </c>
    </row>
    <row r="75" spans="1:30" ht="12.75" customHeight="1">
      <c r="A75" s="5" t="s">
        <v>80</v>
      </c>
      <c r="B75" s="16">
        <v>1</v>
      </c>
      <c r="C75" s="16">
        <v>4</v>
      </c>
      <c r="D75" s="16">
        <v>2</v>
      </c>
      <c r="E75" s="16">
        <v>1</v>
      </c>
      <c r="F75" s="16">
        <v>1</v>
      </c>
      <c r="G75" s="16">
        <v>0</v>
      </c>
      <c r="H75" s="16">
        <v>0</v>
      </c>
      <c r="I75" s="16">
        <v>0</v>
      </c>
      <c r="J75" s="16">
        <v>0</v>
      </c>
      <c r="K75" s="16">
        <v>2</v>
      </c>
      <c r="L75" s="16">
        <v>0</v>
      </c>
      <c r="M75" s="16">
        <v>0</v>
      </c>
      <c r="N75" s="16">
        <v>1</v>
      </c>
      <c r="O75" s="38">
        <f t="shared" si="14"/>
        <v>0.5</v>
      </c>
      <c r="P75" s="38">
        <f t="shared" si="15"/>
        <v>0.75</v>
      </c>
      <c r="Q75" s="38">
        <f t="shared" si="16"/>
        <v>0.5</v>
      </c>
      <c r="R75" s="38">
        <f t="shared" si="17"/>
        <v>1.25</v>
      </c>
      <c r="T75" s="6" t="s">
        <v>52</v>
      </c>
      <c r="U75" s="36" t="s">
        <v>96</v>
      </c>
    </row>
    <row r="76" spans="1:30" ht="12.75" customHeight="1">
      <c r="A76" s="5" t="s">
        <v>81</v>
      </c>
      <c r="B76" s="16" t="s">
        <v>48</v>
      </c>
      <c r="C76" s="16" t="s">
        <v>48</v>
      </c>
      <c r="D76" s="16" t="s">
        <v>48</v>
      </c>
      <c r="E76" s="16" t="s">
        <v>48</v>
      </c>
      <c r="F76" s="16" t="s">
        <v>48</v>
      </c>
      <c r="G76" s="16" t="s">
        <v>48</v>
      </c>
      <c r="H76" s="16" t="s">
        <v>48</v>
      </c>
      <c r="I76" s="16" t="s">
        <v>48</v>
      </c>
      <c r="J76" s="16" t="s">
        <v>48</v>
      </c>
      <c r="K76" s="16" t="s">
        <v>48</v>
      </c>
      <c r="L76" s="16" t="s">
        <v>48</v>
      </c>
      <c r="M76" s="16" t="s">
        <v>48</v>
      </c>
      <c r="N76" s="16" t="s">
        <v>48</v>
      </c>
      <c r="O76" s="38" t="e">
        <f t="shared" si="14"/>
        <v>#VALUE!</v>
      </c>
      <c r="P76" s="38" t="e">
        <f t="shared" si="15"/>
        <v>#VALUE!</v>
      </c>
      <c r="Q76" s="38" t="e">
        <f t="shared" si="16"/>
        <v>#VALUE!</v>
      </c>
      <c r="R76" s="38" t="e">
        <f t="shared" si="17"/>
        <v>#VALUE!</v>
      </c>
      <c r="T76" s="6" t="s">
        <v>53</v>
      </c>
      <c r="U76" s="5" t="s">
        <v>97</v>
      </c>
      <c r="AD76" s="155"/>
    </row>
    <row r="77" spans="1:30" ht="12.75" customHeight="1">
      <c r="A77" s="5" t="s">
        <v>82</v>
      </c>
      <c r="B77" s="16" t="s">
        <v>48</v>
      </c>
      <c r="C77" s="16" t="s">
        <v>48</v>
      </c>
      <c r="D77" s="16" t="s">
        <v>48</v>
      </c>
      <c r="E77" s="16" t="s">
        <v>48</v>
      </c>
      <c r="F77" s="16" t="s">
        <v>48</v>
      </c>
      <c r="G77" s="16" t="s">
        <v>48</v>
      </c>
      <c r="H77" s="16" t="s">
        <v>48</v>
      </c>
      <c r="I77" s="16" t="s">
        <v>48</v>
      </c>
      <c r="J77" s="16" t="s">
        <v>48</v>
      </c>
      <c r="K77" s="16" t="s">
        <v>48</v>
      </c>
      <c r="L77" s="16" t="s">
        <v>48</v>
      </c>
      <c r="M77" s="16" t="s">
        <v>48</v>
      </c>
      <c r="N77" s="16" t="s">
        <v>48</v>
      </c>
      <c r="O77" s="38" t="e">
        <f t="shared" si="14"/>
        <v>#VALUE!</v>
      </c>
      <c r="P77" s="38" t="e">
        <f t="shared" si="15"/>
        <v>#VALUE!</v>
      </c>
      <c r="Q77" s="38" t="e">
        <f t="shared" si="16"/>
        <v>#VALUE!</v>
      </c>
      <c r="R77" s="38" t="e">
        <f t="shared" si="17"/>
        <v>#VALUE!</v>
      </c>
      <c r="T77" s="6" t="s">
        <v>54</v>
      </c>
      <c r="U77" s="5" t="s">
        <v>98</v>
      </c>
    </row>
    <row r="78" spans="1:30" ht="12.75" customHeight="1">
      <c r="A78" s="11" t="s">
        <v>83</v>
      </c>
      <c r="B78" s="11"/>
      <c r="C78" s="7">
        <f>SUM(C64:C77)</f>
        <v>32</v>
      </c>
      <c r="D78" s="7">
        <f t="shared" ref="D78:N78" si="18">SUM(D64:D77)</f>
        <v>24</v>
      </c>
      <c r="E78" s="7">
        <f t="shared" si="18"/>
        <v>5</v>
      </c>
      <c r="F78" s="7">
        <f t="shared" si="18"/>
        <v>9</v>
      </c>
      <c r="G78" s="7">
        <f t="shared" si="18"/>
        <v>2</v>
      </c>
      <c r="H78" s="7">
        <f t="shared" si="18"/>
        <v>0</v>
      </c>
      <c r="I78" s="7">
        <f t="shared" si="18"/>
        <v>0</v>
      </c>
      <c r="J78" s="7">
        <f t="shared" si="18"/>
        <v>5</v>
      </c>
      <c r="K78" s="7">
        <f t="shared" si="18"/>
        <v>7</v>
      </c>
      <c r="L78" s="7">
        <f t="shared" si="18"/>
        <v>6</v>
      </c>
      <c r="M78" s="7">
        <f t="shared" si="18"/>
        <v>1</v>
      </c>
      <c r="N78" s="7">
        <f t="shared" si="18"/>
        <v>11</v>
      </c>
      <c r="O78" s="38">
        <f>SUM(F78/D78)</f>
        <v>0.375</v>
      </c>
      <c r="P78" s="38">
        <f>SUM(F78,K78)/C78</f>
        <v>0.5</v>
      </c>
      <c r="Q78" s="38">
        <f>SUM(N78/D78)</f>
        <v>0.45833333333333331</v>
      </c>
      <c r="R78" s="38">
        <f>SUM(P78:Q78)</f>
        <v>0.95833333333333326</v>
      </c>
      <c r="T78" s="6" t="s">
        <v>55</v>
      </c>
      <c r="U78" s="5" t="s">
        <v>99</v>
      </c>
    </row>
    <row r="79" spans="1:30" ht="12.75" customHeight="1" thickBot="1">
      <c r="T79" s="6" t="s">
        <v>56</v>
      </c>
      <c r="U79" s="5" t="s">
        <v>100</v>
      </c>
    </row>
    <row r="80" spans="1:30" ht="12.75" customHeight="1">
      <c r="A80" s="35" t="s">
        <v>152</v>
      </c>
      <c r="B80" s="7" t="s">
        <v>52</v>
      </c>
      <c r="C80" s="7" t="s">
        <v>84</v>
      </c>
      <c r="D80" s="7" t="s">
        <v>85</v>
      </c>
      <c r="E80" s="7" t="s">
        <v>86</v>
      </c>
      <c r="F80" s="7" t="s">
        <v>87</v>
      </c>
      <c r="G80" s="7" t="s">
        <v>88</v>
      </c>
      <c r="H80" s="7" t="s">
        <v>89</v>
      </c>
      <c r="I80" s="7" t="s">
        <v>56</v>
      </c>
      <c r="J80" s="7" t="s">
        <v>55</v>
      </c>
      <c r="K80" s="7" t="s">
        <v>90</v>
      </c>
      <c r="L80" s="7" t="s">
        <v>91</v>
      </c>
      <c r="M80" s="7" t="s">
        <v>61</v>
      </c>
      <c r="N80" s="7" t="s">
        <v>62</v>
      </c>
      <c r="O80" s="7" t="s">
        <v>92</v>
      </c>
      <c r="P80" s="7" t="s">
        <v>93</v>
      </c>
      <c r="Q80" s="7" t="s">
        <v>94</v>
      </c>
      <c r="R80" s="7" t="s">
        <v>95</v>
      </c>
      <c r="T80" s="6" t="s">
        <v>57</v>
      </c>
      <c r="U80" s="5" t="s">
        <v>101</v>
      </c>
    </row>
    <row r="81" spans="1:22" ht="12.75" customHeight="1">
      <c r="A81" s="5" t="s">
        <v>69</v>
      </c>
      <c r="B81" s="19" t="s">
        <v>48</v>
      </c>
      <c r="C81" s="19" t="s">
        <v>48</v>
      </c>
      <c r="D81" s="19" t="s">
        <v>48</v>
      </c>
      <c r="E81" s="19" t="s">
        <v>48</v>
      </c>
      <c r="F81" s="19" t="s">
        <v>48</v>
      </c>
      <c r="G81" s="20" t="s">
        <v>48</v>
      </c>
      <c r="H81" s="19" t="s">
        <v>48</v>
      </c>
      <c r="I81" s="19" t="s">
        <v>48</v>
      </c>
      <c r="J81" s="19" t="s">
        <v>48</v>
      </c>
      <c r="K81" s="19" t="s">
        <v>48</v>
      </c>
      <c r="L81" s="19" t="s">
        <v>48</v>
      </c>
      <c r="M81" s="19" t="s">
        <v>48</v>
      </c>
      <c r="N81" s="19" t="s">
        <v>48</v>
      </c>
      <c r="O81" s="9" t="e">
        <f>SUM(K81/G81)*7</f>
        <v>#VALUE!</v>
      </c>
      <c r="P81" s="9" t="e">
        <f>SUM(I81,M81)/G81</f>
        <v>#VALUE!</v>
      </c>
      <c r="Q81" s="38" t="e">
        <f>SUM(I81/H81)</f>
        <v>#VALUE!</v>
      </c>
      <c r="R81" s="38" t="e">
        <f>SUM(N81/M81)</f>
        <v>#VALUE!</v>
      </c>
      <c r="T81" s="6" t="s">
        <v>58</v>
      </c>
      <c r="U81" s="5" t="s">
        <v>102</v>
      </c>
    </row>
    <row r="82" spans="1:22" ht="12.75" customHeight="1">
      <c r="A82" s="5" t="s">
        <v>71</v>
      </c>
      <c r="B82" s="19" t="s">
        <v>48</v>
      </c>
      <c r="C82" s="19" t="s">
        <v>48</v>
      </c>
      <c r="D82" s="19" t="s">
        <v>48</v>
      </c>
      <c r="E82" s="19" t="s">
        <v>48</v>
      </c>
      <c r="F82" s="19" t="s">
        <v>48</v>
      </c>
      <c r="G82" s="20" t="s">
        <v>48</v>
      </c>
      <c r="H82" s="19" t="s">
        <v>48</v>
      </c>
      <c r="I82" s="19" t="s">
        <v>48</v>
      </c>
      <c r="J82" s="19" t="s">
        <v>48</v>
      </c>
      <c r="K82" s="19" t="s">
        <v>48</v>
      </c>
      <c r="L82" s="19" t="s">
        <v>48</v>
      </c>
      <c r="M82" s="19" t="s">
        <v>48</v>
      </c>
      <c r="N82" s="19" t="s">
        <v>48</v>
      </c>
      <c r="O82" s="9" t="e">
        <f t="shared" ref="O82:O90" si="19">SUM(K82/G82)*7</f>
        <v>#VALUE!</v>
      </c>
      <c r="P82" s="9" t="e">
        <f t="shared" ref="P82:P90" si="20">SUM(I82,M82)/G82</f>
        <v>#VALUE!</v>
      </c>
      <c r="Q82" s="38" t="e">
        <f t="shared" ref="Q82:Q90" si="21">SUM(I82/H82)</f>
        <v>#VALUE!</v>
      </c>
      <c r="R82" s="38" t="e">
        <f t="shared" ref="R82:R90" si="22">SUM(N82/M82)</f>
        <v>#VALUE!</v>
      </c>
      <c r="T82" s="6" t="s">
        <v>59</v>
      </c>
      <c r="U82" s="5" t="s">
        <v>103</v>
      </c>
    </row>
    <row r="83" spans="1:22" ht="12.75" customHeight="1">
      <c r="A83" s="12" t="s">
        <v>72</v>
      </c>
      <c r="B83" s="19">
        <v>1</v>
      </c>
      <c r="C83" s="19">
        <v>0</v>
      </c>
      <c r="D83" s="19">
        <v>0</v>
      </c>
      <c r="E83" s="19">
        <v>0</v>
      </c>
      <c r="F83" s="19">
        <v>0</v>
      </c>
      <c r="G83" s="20">
        <v>3</v>
      </c>
      <c r="H83" s="19">
        <v>15</v>
      </c>
      <c r="I83" s="19">
        <v>2</v>
      </c>
      <c r="J83" s="19">
        <v>1</v>
      </c>
      <c r="K83" s="19">
        <v>1</v>
      </c>
      <c r="L83" s="19">
        <v>0</v>
      </c>
      <c r="M83" s="19">
        <v>1</v>
      </c>
      <c r="N83" s="19">
        <v>0</v>
      </c>
      <c r="O83" s="9">
        <f t="shared" si="19"/>
        <v>2.333333333333333</v>
      </c>
      <c r="P83" s="9">
        <f t="shared" si="20"/>
        <v>1</v>
      </c>
      <c r="Q83" s="38">
        <f t="shared" si="21"/>
        <v>0.13333333333333333</v>
      </c>
      <c r="R83" s="38">
        <f t="shared" si="22"/>
        <v>0</v>
      </c>
      <c r="T83" s="6" t="s">
        <v>60</v>
      </c>
      <c r="U83" s="5" t="s">
        <v>104</v>
      </c>
    </row>
    <row r="84" spans="1:22" ht="12.75" customHeight="1">
      <c r="A84" s="12" t="s">
        <v>74</v>
      </c>
      <c r="B84" s="19">
        <v>1</v>
      </c>
      <c r="C84" s="19">
        <v>1</v>
      </c>
      <c r="D84" s="19">
        <v>1</v>
      </c>
      <c r="E84" s="19">
        <v>0</v>
      </c>
      <c r="F84" s="19">
        <v>0</v>
      </c>
      <c r="G84" s="20">
        <v>4</v>
      </c>
      <c r="H84" s="19">
        <v>21</v>
      </c>
      <c r="I84" s="19">
        <v>5</v>
      </c>
      <c r="J84" s="19">
        <v>3</v>
      </c>
      <c r="K84" s="19">
        <v>2</v>
      </c>
      <c r="L84" s="19">
        <v>2</v>
      </c>
      <c r="M84" s="19">
        <v>2</v>
      </c>
      <c r="N84" s="19">
        <v>1</v>
      </c>
      <c r="O84" s="9">
        <f t="shared" si="19"/>
        <v>3.5</v>
      </c>
      <c r="P84" s="9">
        <f t="shared" si="20"/>
        <v>1.75</v>
      </c>
      <c r="Q84" s="38">
        <f t="shared" si="21"/>
        <v>0.23809523809523808</v>
      </c>
      <c r="R84" s="38">
        <f t="shared" si="22"/>
        <v>0.5</v>
      </c>
      <c r="T84" s="6"/>
    </row>
    <row r="85" spans="1:22" ht="12.75" customHeight="1">
      <c r="A85" s="5" t="s">
        <v>75</v>
      </c>
      <c r="B85" s="19" t="s">
        <v>48</v>
      </c>
      <c r="C85" s="19" t="s">
        <v>48</v>
      </c>
      <c r="D85" s="19" t="s">
        <v>48</v>
      </c>
      <c r="E85" s="19" t="s">
        <v>48</v>
      </c>
      <c r="F85" s="19" t="s">
        <v>48</v>
      </c>
      <c r="G85" s="20" t="s">
        <v>48</v>
      </c>
      <c r="H85" s="19" t="s">
        <v>48</v>
      </c>
      <c r="I85" s="19" t="s">
        <v>48</v>
      </c>
      <c r="J85" s="19" t="s">
        <v>48</v>
      </c>
      <c r="K85" s="19" t="s">
        <v>48</v>
      </c>
      <c r="L85" s="19" t="s">
        <v>48</v>
      </c>
      <c r="M85" s="19" t="s">
        <v>48</v>
      </c>
      <c r="N85" s="19" t="s">
        <v>48</v>
      </c>
      <c r="O85" s="9" t="e">
        <f t="shared" si="19"/>
        <v>#VALUE!</v>
      </c>
      <c r="P85" s="9" t="e">
        <f t="shared" si="20"/>
        <v>#VALUE!</v>
      </c>
      <c r="Q85" s="38" t="e">
        <f t="shared" si="21"/>
        <v>#VALUE!</v>
      </c>
      <c r="R85" s="38" t="e">
        <f t="shared" si="22"/>
        <v>#VALUE!</v>
      </c>
      <c r="T85" s="6" t="s">
        <v>61</v>
      </c>
      <c r="U85" s="5" t="s">
        <v>105</v>
      </c>
    </row>
    <row r="86" spans="1:22" ht="12.75" customHeight="1">
      <c r="A86" s="12" t="s">
        <v>76</v>
      </c>
      <c r="B86" s="19" t="s">
        <v>48</v>
      </c>
      <c r="C86" s="19" t="s">
        <v>48</v>
      </c>
      <c r="D86" s="19" t="s">
        <v>48</v>
      </c>
      <c r="E86" s="19" t="s">
        <v>48</v>
      </c>
      <c r="F86" s="19" t="s">
        <v>48</v>
      </c>
      <c r="G86" s="20" t="s">
        <v>48</v>
      </c>
      <c r="H86" s="19" t="s">
        <v>48</v>
      </c>
      <c r="I86" s="19" t="s">
        <v>48</v>
      </c>
      <c r="J86" s="19" t="s">
        <v>48</v>
      </c>
      <c r="K86" s="19" t="s">
        <v>48</v>
      </c>
      <c r="L86" s="19" t="s">
        <v>48</v>
      </c>
      <c r="M86" s="19" t="s">
        <v>48</v>
      </c>
      <c r="N86" s="19" t="s">
        <v>48</v>
      </c>
      <c r="O86" s="9" t="e">
        <f t="shared" si="19"/>
        <v>#VALUE!</v>
      </c>
      <c r="P86" s="9" t="e">
        <f t="shared" si="20"/>
        <v>#VALUE!</v>
      </c>
      <c r="Q86" s="38" t="e">
        <f t="shared" si="21"/>
        <v>#VALUE!</v>
      </c>
      <c r="R86" s="38" t="e">
        <f t="shared" si="22"/>
        <v>#VALUE!</v>
      </c>
      <c r="T86" s="6" t="s">
        <v>62</v>
      </c>
      <c r="U86" s="5" t="s">
        <v>106</v>
      </c>
    </row>
    <row r="87" spans="1:22" ht="12.75" customHeight="1">
      <c r="A87" s="12" t="s">
        <v>78</v>
      </c>
      <c r="B87" s="19" t="s">
        <v>48</v>
      </c>
      <c r="C87" s="19" t="s">
        <v>48</v>
      </c>
      <c r="D87" s="19" t="s">
        <v>48</v>
      </c>
      <c r="E87" s="19" t="s">
        <v>48</v>
      </c>
      <c r="F87" s="19" t="s">
        <v>48</v>
      </c>
      <c r="G87" s="20" t="s">
        <v>48</v>
      </c>
      <c r="H87" s="19" t="s">
        <v>48</v>
      </c>
      <c r="I87" s="19" t="s">
        <v>48</v>
      </c>
      <c r="J87" s="19" t="s">
        <v>48</v>
      </c>
      <c r="K87" s="19" t="s">
        <v>48</v>
      </c>
      <c r="L87" s="19" t="s">
        <v>48</v>
      </c>
      <c r="M87" s="19" t="s">
        <v>48</v>
      </c>
      <c r="N87" s="19" t="s">
        <v>48</v>
      </c>
      <c r="O87" s="9" t="e">
        <f t="shared" si="19"/>
        <v>#VALUE!</v>
      </c>
      <c r="P87" s="9" t="e">
        <f t="shared" si="20"/>
        <v>#VALUE!</v>
      </c>
      <c r="Q87" s="38" t="e">
        <f t="shared" si="21"/>
        <v>#VALUE!</v>
      </c>
      <c r="R87" s="38" t="e">
        <f t="shared" si="22"/>
        <v>#VALUE!</v>
      </c>
      <c r="T87" s="6" t="s">
        <v>63</v>
      </c>
      <c r="U87" s="5" t="s">
        <v>107</v>
      </c>
    </row>
    <row r="88" spans="1:22" ht="12.75" customHeight="1">
      <c r="A88" s="12" t="s">
        <v>79</v>
      </c>
      <c r="B88" s="19" t="s">
        <v>48</v>
      </c>
      <c r="C88" s="19" t="s">
        <v>48</v>
      </c>
      <c r="D88" s="19" t="s">
        <v>48</v>
      </c>
      <c r="E88" s="19" t="s">
        <v>48</v>
      </c>
      <c r="F88" s="19" t="s">
        <v>48</v>
      </c>
      <c r="G88" s="20" t="s">
        <v>48</v>
      </c>
      <c r="H88" s="19" t="s">
        <v>48</v>
      </c>
      <c r="I88" s="19" t="s">
        <v>48</v>
      </c>
      <c r="J88" s="19" t="s">
        <v>48</v>
      </c>
      <c r="K88" s="19" t="s">
        <v>48</v>
      </c>
      <c r="L88" s="19" t="s">
        <v>48</v>
      </c>
      <c r="M88" s="19" t="s">
        <v>48</v>
      </c>
      <c r="N88" s="19" t="s">
        <v>48</v>
      </c>
      <c r="O88" s="9" t="e">
        <f t="shared" si="19"/>
        <v>#VALUE!</v>
      </c>
      <c r="P88" s="9" t="e">
        <f t="shared" si="20"/>
        <v>#VALUE!</v>
      </c>
      <c r="Q88" s="38" t="e">
        <f t="shared" si="21"/>
        <v>#VALUE!</v>
      </c>
      <c r="R88" s="38" t="e">
        <f t="shared" si="22"/>
        <v>#VALUE!</v>
      </c>
      <c r="T88" s="6" t="s">
        <v>64</v>
      </c>
      <c r="U88" s="5" t="s">
        <v>108</v>
      </c>
    </row>
    <row r="89" spans="1:22" ht="12.75" customHeight="1">
      <c r="A89" s="5" t="s">
        <v>80</v>
      </c>
      <c r="B89" s="19" t="s">
        <v>48</v>
      </c>
      <c r="C89" s="19" t="s">
        <v>48</v>
      </c>
      <c r="D89" s="19" t="s">
        <v>48</v>
      </c>
      <c r="E89" s="19" t="s">
        <v>48</v>
      </c>
      <c r="F89" s="19" t="s">
        <v>48</v>
      </c>
      <c r="G89" s="20" t="s">
        <v>48</v>
      </c>
      <c r="H89" s="19" t="s">
        <v>48</v>
      </c>
      <c r="I89" s="19" t="s">
        <v>48</v>
      </c>
      <c r="J89" s="19" t="s">
        <v>48</v>
      </c>
      <c r="K89" s="19" t="s">
        <v>48</v>
      </c>
      <c r="L89" s="19" t="s">
        <v>48</v>
      </c>
      <c r="M89" s="19" t="s">
        <v>48</v>
      </c>
      <c r="N89" s="19" t="s">
        <v>48</v>
      </c>
      <c r="O89" s="9" t="e">
        <f t="shared" si="19"/>
        <v>#VALUE!</v>
      </c>
      <c r="P89" s="9" t="e">
        <f t="shared" si="20"/>
        <v>#VALUE!</v>
      </c>
      <c r="Q89" s="38" t="e">
        <f t="shared" si="21"/>
        <v>#VALUE!</v>
      </c>
      <c r="R89" s="38" t="e">
        <f t="shared" si="22"/>
        <v>#VALUE!</v>
      </c>
      <c r="T89" s="6" t="s">
        <v>65</v>
      </c>
      <c r="U89" s="5" t="s">
        <v>109</v>
      </c>
    </row>
    <row r="90" spans="1:22" ht="12.75" customHeight="1">
      <c r="A90" s="5" t="s">
        <v>81</v>
      </c>
      <c r="B90" s="19" t="s">
        <v>48</v>
      </c>
      <c r="C90" s="19" t="s">
        <v>48</v>
      </c>
      <c r="D90" s="19" t="s">
        <v>48</v>
      </c>
      <c r="E90" s="19" t="s">
        <v>48</v>
      </c>
      <c r="F90" s="19" t="s">
        <v>48</v>
      </c>
      <c r="G90" s="20" t="s">
        <v>48</v>
      </c>
      <c r="H90" s="19" t="s">
        <v>48</v>
      </c>
      <c r="I90" s="19" t="s">
        <v>48</v>
      </c>
      <c r="J90" s="19" t="s">
        <v>48</v>
      </c>
      <c r="K90" s="19" t="s">
        <v>48</v>
      </c>
      <c r="L90" s="19" t="s">
        <v>48</v>
      </c>
      <c r="M90" s="19" t="s">
        <v>48</v>
      </c>
      <c r="N90" s="19" t="s">
        <v>48</v>
      </c>
      <c r="O90" s="9" t="e">
        <f t="shared" si="19"/>
        <v>#VALUE!</v>
      </c>
      <c r="P90" s="9" t="e">
        <f t="shared" si="20"/>
        <v>#VALUE!</v>
      </c>
      <c r="Q90" s="38" t="e">
        <f t="shared" si="21"/>
        <v>#VALUE!</v>
      </c>
      <c r="R90" s="38" t="e">
        <f t="shared" si="22"/>
        <v>#VALUE!</v>
      </c>
      <c r="T90" s="6" t="s">
        <v>66</v>
      </c>
      <c r="U90" s="5" t="s">
        <v>110</v>
      </c>
    </row>
    <row r="91" spans="1:22" ht="12.75" customHeight="1">
      <c r="A91" s="11" t="s">
        <v>83</v>
      </c>
      <c r="B91" s="7">
        <v>1</v>
      </c>
      <c r="C91" s="113">
        <f>SUM(C81:C90)</f>
        <v>1</v>
      </c>
      <c r="D91" s="113">
        <f t="shared" ref="D91:F91" si="23">SUM(D81:D90)</f>
        <v>1</v>
      </c>
      <c r="E91" s="113">
        <f t="shared" si="23"/>
        <v>0</v>
      </c>
      <c r="F91" s="113">
        <f t="shared" si="23"/>
        <v>0</v>
      </c>
      <c r="G91" s="113">
        <f t="shared" ref="G91" si="24">SUM(G81:G90)</f>
        <v>7</v>
      </c>
      <c r="H91" s="113">
        <f t="shared" ref="H91" si="25">SUM(H81:H90)</f>
        <v>36</v>
      </c>
      <c r="I91" s="113">
        <f t="shared" ref="I91" si="26">SUM(I81:I90)</f>
        <v>7</v>
      </c>
      <c r="J91" s="113">
        <f t="shared" ref="J91" si="27">SUM(J81:J90)</f>
        <v>4</v>
      </c>
      <c r="K91" s="113">
        <f t="shared" ref="K91" si="28">SUM(K81:K90)</f>
        <v>3</v>
      </c>
      <c r="L91" s="113">
        <f t="shared" ref="L91" si="29">SUM(L81:L90)</f>
        <v>2</v>
      </c>
      <c r="M91" s="113">
        <f t="shared" ref="M91" si="30">SUM(M81:M90)</f>
        <v>3</v>
      </c>
      <c r="N91" s="113">
        <f t="shared" ref="N91" si="31">SUM(N81:N90)</f>
        <v>1</v>
      </c>
      <c r="O91" s="9">
        <f t="shared" ref="O91" si="32">SUM(K91/G91)*7</f>
        <v>3</v>
      </c>
      <c r="P91" s="9">
        <f t="shared" ref="P91" si="33">SUM(I91,M91)/G91</f>
        <v>1.4285714285714286</v>
      </c>
      <c r="Q91" s="38">
        <f t="shared" ref="Q91" si="34">SUM(I91/H91)</f>
        <v>0.19444444444444445</v>
      </c>
      <c r="R91" s="38">
        <f t="shared" ref="R91" si="35">SUM(N91/M91)</f>
        <v>0.33333333333333331</v>
      </c>
      <c r="T91" s="6" t="s">
        <v>67</v>
      </c>
      <c r="U91" s="36" t="s">
        <v>111</v>
      </c>
    </row>
    <row r="92" spans="1:22" ht="12.75" customHeight="1">
      <c r="T92" s="6" t="s">
        <v>68</v>
      </c>
      <c r="U92" s="12" t="s">
        <v>112</v>
      </c>
    </row>
    <row r="93" spans="1:22" ht="12.75" customHeight="1">
      <c r="A93" s="2" t="s">
        <v>324</v>
      </c>
      <c r="L93" s="11"/>
      <c r="M93" s="12"/>
      <c r="N93" s="11"/>
      <c r="O93" s="5"/>
      <c r="P93" s="5"/>
      <c r="Q93" s="11"/>
      <c r="R93" s="11"/>
    </row>
    <row r="94" spans="1:22" ht="12.75" customHeight="1">
      <c r="A94" s="11" t="s">
        <v>0</v>
      </c>
      <c r="B94" s="11" t="s">
        <v>1</v>
      </c>
      <c r="C94" s="11" t="s">
        <v>2</v>
      </c>
      <c r="D94" s="11" t="s">
        <v>3</v>
      </c>
      <c r="E94" s="11" t="s">
        <v>4</v>
      </c>
      <c r="F94" s="11" t="s">
        <v>5</v>
      </c>
      <c r="G94" s="11" t="s">
        <v>6</v>
      </c>
      <c r="H94" s="11" t="s">
        <v>7</v>
      </c>
      <c r="I94" s="11" t="s">
        <v>8</v>
      </c>
      <c r="K94" s="11" t="s">
        <v>9</v>
      </c>
      <c r="L94" s="11"/>
      <c r="O94" s="11"/>
      <c r="P94" s="5"/>
      <c r="Q94" s="5"/>
      <c r="R94" s="5"/>
      <c r="T94" s="6" t="s">
        <v>52</v>
      </c>
      <c r="U94" s="5" t="s">
        <v>96</v>
      </c>
    </row>
    <row r="95" spans="1:22" ht="12.75" customHeight="1">
      <c r="A95" s="12" t="s">
        <v>12</v>
      </c>
      <c r="B95" s="5">
        <v>2</v>
      </c>
      <c r="C95" s="5">
        <v>3</v>
      </c>
      <c r="D95" s="5">
        <v>0</v>
      </c>
      <c r="E95" s="5">
        <v>0</v>
      </c>
      <c r="F95" s="110">
        <v>0</v>
      </c>
      <c r="G95" s="110">
        <v>3</v>
      </c>
      <c r="H95" s="110">
        <v>4</v>
      </c>
      <c r="I95" s="2">
        <f>SUM(B95:H95)</f>
        <v>12</v>
      </c>
      <c r="K95" s="12" t="s">
        <v>327</v>
      </c>
      <c r="L95" s="11"/>
      <c r="O95" s="11"/>
      <c r="P95" s="5"/>
      <c r="Q95" s="5"/>
      <c r="R95" s="5"/>
      <c r="T95" s="6" t="s">
        <v>84</v>
      </c>
      <c r="U95" s="5" t="s">
        <v>113</v>
      </c>
      <c r="V95" s="6"/>
    </row>
    <row r="96" spans="1:22" ht="12.75" customHeight="1" thickBot="1">
      <c r="A96" s="12" t="s">
        <v>27</v>
      </c>
      <c r="B96" s="5">
        <v>0</v>
      </c>
      <c r="C96" s="5">
        <v>0</v>
      </c>
      <c r="D96" s="5">
        <v>0</v>
      </c>
      <c r="E96" s="5">
        <v>0</v>
      </c>
      <c r="F96" s="110">
        <v>0</v>
      </c>
      <c r="G96" s="110">
        <v>4</v>
      </c>
      <c r="H96" s="110">
        <v>0</v>
      </c>
      <c r="I96" s="2">
        <f>SUM(B96:H96)</f>
        <v>4</v>
      </c>
      <c r="K96" s="12" t="s">
        <v>326</v>
      </c>
      <c r="O96" s="5"/>
      <c r="P96" s="5"/>
      <c r="Q96" s="5"/>
      <c r="R96" s="5"/>
      <c r="T96" s="6" t="s">
        <v>85</v>
      </c>
      <c r="U96" s="5" t="s">
        <v>114</v>
      </c>
      <c r="V96" s="6"/>
    </row>
    <row r="97" spans="1:22" ht="12.75" customHeight="1">
      <c r="A97" s="35" t="s">
        <v>151</v>
      </c>
      <c r="B97" s="7" t="s">
        <v>52</v>
      </c>
      <c r="C97" s="7" t="s">
        <v>53</v>
      </c>
      <c r="D97" s="7" t="s">
        <v>54</v>
      </c>
      <c r="E97" s="7" t="s">
        <v>55</v>
      </c>
      <c r="F97" s="7" t="s">
        <v>56</v>
      </c>
      <c r="G97" s="7" t="s">
        <v>57</v>
      </c>
      <c r="H97" s="7" t="s">
        <v>58</v>
      </c>
      <c r="I97" s="7" t="s">
        <v>59</v>
      </c>
      <c r="J97" s="7" t="s">
        <v>60</v>
      </c>
      <c r="K97" s="7" t="s">
        <v>61</v>
      </c>
      <c r="L97" s="7" t="s">
        <v>62</v>
      </c>
      <c r="M97" s="7" t="s">
        <v>63</v>
      </c>
      <c r="N97" s="7" t="s">
        <v>64</v>
      </c>
      <c r="O97" s="7" t="s">
        <v>65</v>
      </c>
      <c r="P97" s="7" t="s">
        <v>66</v>
      </c>
      <c r="Q97" s="7" t="s">
        <v>67</v>
      </c>
      <c r="R97" s="7" t="s">
        <v>68</v>
      </c>
      <c r="T97" s="6" t="s">
        <v>86</v>
      </c>
      <c r="U97" s="5" t="s">
        <v>115</v>
      </c>
      <c r="V97" s="6"/>
    </row>
    <row r="98" spans="1:22" ht="12.75" customHeight="1">
      <c r="A98" s="5" t="s">
        <v>69</v>
      </c>
      <c r="B98" s="16">
        <v>1</v>
      </c>
      <c r="C98" s="16">
        <v>5</v>
      </c>
      <c r="D98" s="16">
        <v>4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1</v>
      </c>
      <c r="K98" s="16">
        <v>0</v>
      </c>
      <c r="L98" s="16">
        <v>1</v>
      </c>
      <c r="M98" s="16">
        <v>0</v>
      </c>
      <c r="N98" s="16">
        <v>0</v>
      </c>
      <c r="O98" s="38">
        <f t="shared" ref="O98:O111" si="36">SUM(F98/D98)</f>
        <v>0</v>
      </c>
      <c r="P98" s="38">
        <f t="shared" ref="P98:P111" si="37">SUM(F98,K98)/C98</f>
        <v>0</v>
      </c>
      <c r="Q98" s="38">
        <f t="shared" ref="Q98:Q111" si="38">SUM(N98/D98)</f>
        <v>0</v>
      </c>
      <c r="R98" s="38">
        <f t="shared" ref="R98:R111" si="39">SUM(P98:Q98)</f>
        <v>0</v>
      </c>
      <c r="T98" s="6" t="s">
        <v>87</v>
      </c>
      <c r="U98" s="5" t="s">
        <v>116</v>
      </c>
      <c r="V98" s="6"/>
    </row>
    <row r="99" spans="1:22" ht="12.75" customHeight="1">
      <c r="A99" s="12" t="s">
        <v>70</v>
      </c>
      <c r="B99" s="16">
        <v>1</v>
      </c>
      <c r="C99" s="16">
        <v>5</v>
      </c>
      <c r="D99" s="16">
        <v>4</v>
      </c>
      <c r="E99" s="16">
        <v>1</v>
      </c>
      <c r="F99" s="16">
        <v>0</v>
      </c>
      <c r="G99" s="16">
        <v>0</v>
      </c>
      <c r="H99" s="16">
        <v>0</v>
      </c>
      <c r="I99" s="16">
        <v>0</v>
      </c>
      <c r="J99" s="16">
        <v>1</v>
      </c>
      <c r="K99" s="16">
        <v>1</v>
      </c>
      <c r="L99" s="16">
        <v>0</v>
      </c>
      <c r="M99" s="16">
        <v>0</v>
      </c>
      <c r="N99" s="16">
        <v>0</v>
      </c>
      <c r="O99" s="38">
        <f t="shared" si="36"/>
        <v>0</v>
      </c>
      <c r="P99" s="38">
        <f t="shared" si="37"/>
        <v>0.2</v>
      </c>
      <c r="Q99" s="38">
        <f t="shared" si="38"/>
        <v>0</v>
      </c>
      <c r="R99" s="38">
        <f t="shared" si="39"/>
        <v>0.2</v>
      </c>
      <c r="T99" s="6" t="s">
        <v>88</v>
      </c>
      <c r="U99" s="5" t="s">
        <v>117</v>
      </c>
      <c r="V99" s="6"/>
    </row>
    <row r="100" spans="1:22" ht="12.75" customHeight="1">
      <c r="A100" s="5" t="s">
        <v>71</v>
      </c>
      <c r="B100" s="16">
        <v>1</v>
      </c>
      <c r="C100" s="16">
        <v>4</v>
      </c>
      <c r="D100" s="16">
        <v>4</v>
      </c>
      <c r="E100" s="16">
        <v>0</v>
      </c>
      <c r="F100" s="16">
        <v>1</v>
      </c>
      <c r="G100" s="16">
        <v>0</v>
      </c>
      <c r="H100" s="16">
        <v>0</v>
      </c>
      <c r="I100" s="16">
        <v>0</v>
      </c>
      <c r="J100" s="16">
        <v>2</v>
      </c>
      <c r="K100" s="16">
        <v>0</v>
      </c>
      <c r="L100" s="16">
        <v>0</v>
      </c>
      <c r="M100" s="16">
        <v>0</v>
      </c>
      <c r="N100" s="16">
        <v>1</v>
      </c>
      <c r="O100" s="38">
        <f t="shared" si="36"/>
        <v>0.25</v>
      </c>
      <c r="P100" s="38">
        <f t="shared" si="37"/>
        <v>0.25</v>
      </c>
      <c r="Q100" s="38">
        <f t="shared" si="38"/>
        <v>0.25</v>
      </c>
      <c r="R100" s="38">
        <f t="shared" si="39"/>
        <v>0.5</v>
      </c>
      <c r="T100" s="6" t="s">
        <v>89</v>
      </c>
      <c r="U100" s="5" t="s">
        <v>118</v>
      </c>
      <c r="V100" s="6"/>
    </row>
    <row r="101" spans="1:22" ht="12.75" customHeight="1">
      <c r="A101" s="5" t="s">
        <v>72</v>
      </c>
      <c r="B101" s="16">
        <v>1</v>
      </c>
      <c r="C101" s="16">
        <v>5</v>
      </c>
      <c r="D101" s="16">
        <v>4</v>
      </c>
      <c r="E101" s="16">
        <v>0</v>
      </c>
      <c r="F101" s="16">
        <v>1</v>
      </c>
      <c r="G101" s="16">
        <v>0</v>
      </c>
      <c r="H101" s="16">
        <v>0</v>
      </c>
      <c r="I101" s="16">
        <v>0</v>
      </c>
      <c r="J101" s="16">
        <v>1</v>
      </c>
      <c r="K101" s="16">
        <v>1</v>
      </c>
      <c r="L101" s="16">
        <v>0</v>
      </c>
      <c r="M101" s="16">
        <v>0</v>
      </c>
      <c r="N101" s="16">
        <v>1</v>
      </c>
      <c r="O101" s="38">
        <f t="shared" si="36"/>
        <v>0.25</v>
      </c>
      <c r="P101" s="38">
        <f t="shared" si="37"/>
        <v>0.4</v>
      </c>
      <c r="Q101" s="38">
        <f t="shared" si="38"/>
        <v>0.25</v>
      </c>
      <c r="R101" s="38">
        <f t="shared" si="39"/>
        <v>0.65</v>
      </c>
      <c r="T101" s="6" t="s">
        <v>56</v>
      </c>
      <c r="U101" s="5" t="s">
        <v>100</v>
      </c>
      <c r="V101" s="6"/>
    </row>
    <row r="102" spans="1:22" ht="12.75" customHeight="1">
      <c r="A102" s="5" t="s">
        <v>73</v>
      </c>
      <c r="B102" s="16" t="s">
        <v>48</v>
      </c>
      <c r="C102" s="16" t="s">
        <v>48</v>
      </c>
      <c r="D102" s="16" t="s">
        <v>48</v>
      </c>
      <c r="E102" s="16" t="s">
        <v>48</v>
      </c>
      <c r="F102" s="16" t="s">
        <v>48</v>
      </c>
      <c r="G102" s="16" t="s">
        <v>48</v>
      </c>
      <c r="H102" s="16" t="s">
        <v>48</v>
      </c>
      <c r="I102" s="16" t="s">
        <v>48</v>
      </c>
      <c r="J102" s="16" t="s">
        <v>48</v>
      </c>
      <c r="K102" s="16" t="s">
        <v>48</v>
      </c>
      <c r="L102" s="16" t="s">
        <v>48</v>
      </c>
      <c r="M102" s="16" t="s">
        <v>48</v>
      </c>
      <c r="N102" s="16" t="s">
        <v>48</v>
      </c>
      <c r="O102" s="38" t="e">
        <f t="shared" si="36"/>
        <v>#VALUE!</v>
      </c>
      <c r="P102" s="38" t="e">
        <f t="shared" si="37"/>
        <v>#VALUE!</v>
      </c>
      <c r="Q102" s="38" t="e">
        <f t="shared" si="38"/>
        <v>#VALUE!</v>
      </c>
      <c r="R102" s="38" t="e">
        <f t="shared" si="39"/>
        <v>#VALUE!</v>
      </c>
      <c r="T102" s="6" t="s">
        <v>55</v>
      </c>
      <c r="U102" s="5" t="s">
        <v>99</v>
      </c>
      <c r="V102" s="6"/>
    </row>
    <row r="103" spans="1:22" ht="12.75" customHeight="1">
      <c r="A103" s="5" t="s">
        <v>74</v>
      </c>
      <c r="B103" s="16" t="s">
        <v>48</v>
      </c>
      <c r="C103" s="16" t="s">
        <v>48</v>
      </c>
      <c r="D103" s="16" t="s">
        <v>48</v>
      </c>
      <c r="E103" s="16" t="s">
        <v>48</v>
      </c>
      <c r="F103" s="16" t="s">
        <v>48</v>
      </c>
      <c r="G103" s="16" t="s">
        <v>48</v>
      </c>
      <c r="H103" s="16" t="s">
        <v>48</v>
      </c>
      <c r="I103" s="16" t="s">
        <v>48</v>
      </c>
      <c r="J103" s="16" t="s">
        <v>48</v>
      </c>
      <c r="K103" s="16" t="s">
        <v>48</v>
      </c>
      <c r="L103" s="16" t="s">
        <v>48</v>
      </c>
      <c r="M103" s="16" t="s">
        <v>48</v>
      </c>
      <c r="N103" s="16" t="s">
        <v>48</v>
      </c>
      <c r="O103" s="38" t="e">
        <f t="shared" si="36"/>
        <v>#VALUE!</v>
      </c>
      <c r="P103" s="38" t="e">
        <f t="shared" si="37"/>
        <v>#VALUE!</v>
      </c>
      <c r="Q103" s="38" t="e">
        <f t="shared" si="38"/>
        <v>#VALUE!</v>
      </c>
      <c r="R103" s="38" t="e">
        <f t="shared" si="39"/>
        <v>#VALUE!</v>
      </c>
      <c r="T103" s="6" t="s">
        <v>90</v>
      </c>
      <c r="U103" s="5" t="s">
        <v>119</v>
      </c>
    </row>
    <row r="104" spans="1:22" ht="12.75" customHeight="1">
      <c r="A104" s="5" t="s">
        <v>75</v>
      </c>
      <c r="B104" s="16" t="s">
        <v>48</v>
      </c>
      <c r="C104" s="16" t="s">
        <v>48</v>
      </c>
      <c r="D104" s="16" t="s">
        <v>48</v>
      </c>
      <c r="E104" s="16" t="s">
        <v>48</v>
      </c>
      <c r="F104" s="16" t="s">
        <v>48</v>
      </c>
      <c r="G104" s="16" t="s">
        <v>48</v>
      </c>
      <c r="H104" s="16" t="s">
        <v>48</v>
      </c>
      <c r="I104" s="16" t="s">
        <v>48</v>
      </c>
      <c r="J104" s="16" t="s">
        <v>48</v>
      </c>
      <c r="K104" s="16" t="s">
        <v>48</v>
      </c>
      <c r="L104" s="16" t="s">
        <v>48</v>
      </c>
      <c r="M104" s="16" t="s">
        <v>48</v>
      </c>
      <c r="N104" s="16" t="s">
        <v>48</v>
      </c>
      <c r="O104" s="38" t="e">
        <f t="shared" si="36"/>
        <v>#VALUE!</v>
      </c>
      <c r="P104" s="38" t="e">
        <f t="shared" si="37"/>
        <v>#VALUE!</v>
      </c>
      <c r="Q104" s="38" t="e">
        <f t="shared" si="38"/>
        <v>#VALUE!</v>
      </c>
      <c r="R104" s="38" t="e">
        <f t="shared" si="39"/>
        <v>#VALUE!</v>
      </c>
      <c r="T104" s="6" t="s">
        <v>91</v>
      </c>
      <c r="U104" s="5" t="s">
        <v>120</v>
      </c>
    </row>
    <row r="105" spans="1:22" ht="12.75" customHeight="1">
      <c r="A105" s="5" t="s">
        <v>76</v>
      </c>
      <c r="B105" s="16">
        <v>1</v>
      </c>
      <c r="C105" s="16">
        <v>5</v>
      </c>
      <c r="D105" s="16">
        <v>5</v>
      </c>
      <c r="E105" s="16">
        <v>0</v>
      </c>
      <c r="F105" s="16">
        <v>1</v>
      </c>
      <c r="G105" s="16">
        <v>1</v>
      </c>
      <c r="H105" s="16">
        <v>0</v>
      </c>
      <c r="I105" s="16">
        <v>0</v>
      </c>
      <c r="J105" s="16">
        <v>1</v>
      </c>
      <c r="K105" s="16">
        <v>0</v>
      </c>
      <c r="L105" s="16">
        <v>0</v>
      </c>
      <c r="M105" s="16">
        <v>0</v>
      </c>
      <c r="N105" s="16">
        <v>2</v>
      </c>
      <c r="O105" s="38">
        <f t="shared" si="36"/>
        <v>0.2</v>
      </c>
      <c r="P105" s="38">
        <f t="shared" si="37"/>
        <v>0.2</v>
      </c>
      <c r="Q105" s="38">
        <f t="shared" si="38"/>
        <v>0.4</v>
      </c>
      <c r="R105" s="38">
        <f t="shared" si="39"/>
        <v>0.60000000000000009</v>
      </c>
      <c r="T105" s="6" t="s">
        <v>61</v>
      </c>
      <c r="U105" s="5" t="s">
        <v>105</v>
      </c>
    </row>
    <row r="106" spans="1:22" ht="12.75" customHeight="1">
      <c r="A106" s="5" t="s">
        <v>77</v>
      </c>
      <c r="B106" s="16">
        <v>1</v>
      </c>
      <c r="C106" s="16">
        <v>4</v>
      </c>
      <c r="D106" s="16">
        <v>1</v>
      </c>
      <c r="E106" s="16">
        <v>3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3</v>
      </c>
      <c r="L106" s="16">
        <v>0</v>
      </c>
      <c r="M106" s="16">
        <v>0</v>
      </c>
      <c r="N106" s="16">
        <v>0</v>
      </c>
      <c r="O106" s="38">
        <f t="shared" si="36"/>
        <v>0</v>
      </c>
      <c r="P106" s="38">
        <f t="shared" si="37"/>
        <v>0.75</v>
      </c>
      <c r="Q106" s="38">
        <f t="shared" si="38"/>
        <v>0</v>
      </c>
      <c r="R106" s="38">
        <f t="shared" si="39"/>
        <v>0.75</v>
      </c>
      <c r="T106" s="6" t="s">
        <v>62</v>
      </c>
      <c r="U106" s="5" t="s">
        <v>106</v>
      </c>
    </row>
    <row r="107" spans="1:22" ht="12.75" customHeight="1">
      <c r="A107" s="5" t="s">
        <v>78</v>
      </c>
      <c r="B107" s="16" t="s">
        <v>48</v>
      </c>
      <c r="C107" s="16" t="s">
        <v>48</v>
      </c>
      <c r="D107" s="16" t="s">
        <v>48</v>
      </c>
      <c r="E107" s="16" t="s">
        <v>48</v>
      </c>
      <c r="F107" s="16" t="s">
        <v>48</v>
      </c>
      <c r="G107" s="16" t="s">
        <v>48</v>
      </c>
      <c r="H107" s="16" t="s">
        <v>48</v>
      </c>
      <c r="I107" s="16" t="s">
        <v>48</v>
      </c>
      <c r="J107" s="16" t="s">
        <v>48</v>
      </c>
      <c r="K107" s="16" t="s">
        <v>48</v>
      </c>
      <c r="L107" s="16" t="s">
        <v>48</v>
      </c>
      <c r="M107" s="16" t="s">
        <v>48</v>
      </c>
      <c r="N107" s="16" t="s">
        <v>48</v>
      </c>
      <c r="O107" s="38" t="e">
        <f t="shared" si="36"/>
        <v>#VALUE!</v>
      </c>
      <c r="P107" s="38" t="e">
        <f t="shared" si="37"/>
        <v>#VALUE!</v>
      </c>
      <c r="Q107" s="38" t="e">
        <f t="shared" si="38"/>
        <v>#VALUE!</v>
      </c>
      <c r="R107" s="38" t="e">
        <f t="shared" si="39"/>
        <v>#VALUE!</v>
      </c>
      <c r="T107" s="6" t="s">
        <v>92</v>
      </c>
      <c r="U107" s="5" t="s">
        <v>121</v>
      </c>
    </row>
    <row r="108" spans="1:22" ht="12.75" customHeight="1">
      <c r="A108" s="5" t="s">
        <v>79</v>
      </c>
      <c r="B108" s="16">
        <v>1</v>
      </c>
      <c r="C108" s="16">
        <v>5</v>
      </c>
      <c r="D108" s="16">
        <v>2</v>
      </c>
      <c r="E108" s="16">
        <v>2</v>
      </c>
      <c r="F108" s="16">
        <v>1</v>
      </c>
      <c r="G108" s="16">
        <v>0</v>
      </c>
      <c r="H108" s="16">
        <v>0</v>
      </c>
      <c r="I108" s="16">
        <v>0</v>
      </c>
      <c r="J108" s="16">
        <v>1</v>
      </c>
      <c r="K108" s="16">
        <v>3</v>
      </c>
      <c r="L108" s="16">
        <v>0</v>
      </c>
      <c r="M108" s="16">
        <v>0</v>
      </c>
      <c r="N108" s="16">
        <v>1</v>
      </c>
      <c r="O108" s="38">
        <f t="shared" si="36"/>
        <v>0.5</v>
      </c>
      <c r="P108" s="38">
        <f t="shared" si="37"/>
        <v>0.8</v>
      </c>
      <c r="Q108" s="38">
        <f t="shared" si="38"/>
        <v>0.5</v>
      </c>
      <c r="R108" s="38">
        <f t="shared" si="39"/>
        <v>1.3</v>
      </c>
      <c r="T108" s="6" t="s">
        <v>93</v>
      </c>
      <c r="U108" s="36" t="s">
        <v>122</v>
      </c>
    </row>
    <row r="109" spans="1:22" ht="12.75" customHeight="1">
      <c r="A109" s="5" t="s">
        <v>80</v>
      </c>
      <c r="B109" s="16">
        <v>1</v>
      </c>
      <c r="C109" s="16">
        <v>4</v>
      </c>
      <c r="D109" s="16">
        <v>2</v>
      </c>
      <c r="E109" s="16">
        <v>2</v>
      </c>
      <c r="F109" s="16">
        <v>2</v>
      </c>
      <c r="G109" s="16">
        <v>0</v>
      </c>
      <c r="H109" s="16">
        <v>0</v>
      </c>
      <c r="I109" s="16">
        <v>0</v>
      </c>
      <c r="J109" s="16">
        <v>1</v>
      </c>
      <c r="K109" s="16">
        <v>2</v>
      </c>
      <c r="L109" s="16">
        <v>0</v>
      </c>
      <c r="M109" s="16">
        <v>0</v>
      </c>
      <c r="N109" s="16">
        <v>2</v>
      </c>
      <c r="O109" s="38">
        <f t="shared" si="36"/>
        <v>1</v>
      </c>
      <c r="P109" s="38">
        <f t="shared" si="37"/>
        <v>1</v>
      </c>
      <c r="Q109" s="38">
        <f t="shared" si="38"/>
        <v>1</v>
      </c>
      <c r="R109" s="38">
        <f t="shared" si="39"/>
        <v>2</v>
      </c>
      <c r="T109" s="6" t="s">
        <v>94</v>
      </c>
      <c r="U109" s="5" t="s">
        <v>123</v>
      </c>
    </row>
    <row r="110" spans="1:22" ht="12.75" customHeight="1">
      <c r="A110" s="5" t="s">
        <v>81</v>
      </c>
      <c r="B110" s="16">
        <v>1</v>
      </c>
      <c r="C110" s="16">
        <v>5</v>
      </c>
      <c r="D110" s="16">
        <v>4</v>
      </c>
      <c r="E110" s="16">
        <v>2</v>
      </c>
      <c r="F110" s="16">
        <v>1</v>
      </c>
      <c r="G110" s="16">
        <v>1</v>
      </c>
      <c r="H110" s="16">
        <v>0</v>
      </c>
      <c r="I110" s="16">
        <v>0</v>
      </c>
      <c r="J110" s="16">
        <v>4</v>
      </c>
      <c r="K110" s="16">
        <v>1</v>
      </c>
      <c r="L110" s="16">
        <v>0</v>
      </c>
      <c r="M110" s="16">
        <v>2</v>
      </c>
      <c r="N110" s="16">
        <v>2</v>
      </c>
      <c r="O110" s="38">
        <f t="shared" si="36"/>
        <v>0.25</v>
      </c>
      <c r="P110" s="38">
        <f t="shared" si="37"/>
        <v>0.4</v>
      </c>
      <c r="Q110" s="38">
        <f t="shared" si="38"/>
        <v>0.5</v>
      </c>
      <c r="R110" s="38">
        <f t="shared" si="39"/>
        <v>0.9</v>
      </c>
      <c r="T110" s="6" t="s">
        <v>95</v>
      </c>
      <c r="U110" s="12" t="s">
        <v>124</v>
      </c>
      <c r="V110" s="6"/>
    </row>
    <row r="111" spans="1:22" ht="12.75" customHeight="1">
      <c r="A111" s="5" t="s">
        <v>82</v>
      </c>
      <c r="B111" s="16">
        <v>1</v>
      </c>
      <c r="C111" s="16">
        <v>4</v>
      </c>
      <c r="D111" s="16">
        <v>3</v>
      </c>
      <c r="E111" s="16">
        <v>2</v>
      </c>
      <c r="F111" s="16">
        <v>2</v>
      </c>
      <c r="G111" s="16">
        <v>1</v>
      </c>
      <c r="H111" s="16">
        <v>0</v>
      </c>
      <c r="I111" s="16">
        <v>0</v>
      </c>
      <c r="J111" s="16">
        <v>0</v>
      </c>
      <c r="K111" s="16">
        <v>1</v>
      </c>
      <c r="L111" s="16">
        <v>0</v>
      </c>
      <c r="M111" s="16">
        <v>0</v>
      </c>
      <c r="N111" s="16">
        <v>3</v>
      </c>
      <c r="O111" s="38">
        <f t="shared" si="36"/>
        <v>0.66666666666666663</v>
      </c>
      <c r="P111" s="38">
        <f t="shared" si="37"/>
        <v>0.75</v>
      </c>
      <c r="Q111" s="38">
        <f t="shared" si="38"/>
        <v>1</v>
      </c>
      <c r="R111" s="38">
        <f t="shared" si="39"/>
        <v>1.75</v>
      </c>
    </row>
    <row r="112" spans="1:22" ht="12.75" customHeight="1">
      <c r="A112" s="11" t="s">
        <v>83</v>
      </c>
      <c r="B112" s="11"/>
      <c r="C112" s="7">
        <f>SUM(C98:C111)</f>
        <v>46</v>
      </c>
      <c r="D112" s="7">
        <f t="shared" ref="D112:N112" si="40">SUM(D98:D111)</f>
        <v>33</v>
      </c>
      <c r="E112" s="7">
        <f t="shared" si="40"/>
        <v>12</v>
      </c>
      <c r="F112" s="7">
        <f t="shared" si="40"/>
        <v>9</v>
      </c>
      <c r="G112" s="7">
        <f t="shared" si="40"/>
        <v>3</v>
      </c>
      <c r="H112" s="7">
        <f t="shared" si="40"/>
        <v>0</v>
      </c>
      <c r="I112" s="7">
        <f t="shared" si="40"/>
        <v>0</v>
      </c>
      <c r="J112" s="7">
        <f t="shared" si="40"/>
        <v>12</v>
      </c>
      <c r="K112" s="7">
        <f t="shared" si="40"/>
        <v>12</v>
      </c>
      <c r="L112" s="7">
        <f t="shared" si="40"/>
        <v>1</v>
      </c>
      <c r="M112" s="7">
        <f t="shared" si="40"/>
        <v>2</v>
      </c>
      <c r="N112" s="7">
        <f t="shared" si="40"/>
        <v>12</v>
      </c>
      <c r="O112" s="38">
        <f>SUM(F112/D112)</f>
        <v>0.27272727272727271</v>
      </c>
      <c r="P112" s="38">
        <f>SUM(F112,K112)/C112</f>
        <v>0.45652173913043476</v>
      </c>
      <c r="Q112" s="38">
        <f>SUM(N112/D112)</f>
        <v>0.36363636363636365</v>
      </c>
      <c r="R112" s="38">
        <f>SUM(P112:Q112)</f>
        <v>0.82015810276679835</v>
      </c>
      <c r="T112" s="6" t="s">
        <v>52</v>
      </c>
      <c r="U112" s="36" t="s">
        <v>96</v>
      </c>
    </row>
    <row r="113" spans="1:21" ht="12.75" customHeight="1" thickBot="1">
      <c r="T113" s="6" t="s">
        <v>53</v>
      </c>
      <c r="U113" s="5" t="s">
        <v>97</v>
      </c>
    </row>
    <row r="114" spans="1:21" ht="12.75" customHeight="1">
      <c r="A114" s="35" t="s">
        <v>152</v>
      </c>
      <c r="B114" s="7" t="s">
        <v>52</v>
      </c>
      <c r="C114" s="7" t="s">
        <v>84</v>
      </c>
      <c r="D114" s="7" t="s">
        <v>85</v>
      </c>
      <c r="E114" s="7" t="s">
        <v>86</v>
      </c>
      <c r="F114" s="7" t="s">
        <v>87</v>
      </c>
      <c r="G114" s="7" t="s">
        <v>88</v>
      </c>
      <c r="H114" s="7" t="s">
        <v>89</v>
      </c>
      <c r="I114" s="7" t="s">
        <v>56</v>
      </c>
      <c r="J114" s="7" t="s">
        <v>55</v>
      </c>
      <c r="K114" s="7" t="s">
        <v>90</v>
      </c>
      <c r="L114" s="7" t="s">
        <v>91</v>
      </c>
      <c r="M114" s="7" t="s">
        <v>61</v>
      </c>
      <c r="N114" s="7" t="s">
        <v>62</v>
      </c>
      <c r="O114" s="7" t="s">
        <v>92</v>
      </c>
      <c r="P114" s="7" t="s">
        <v>93</v>
      </c>
      <c r="Q114" s="7" t="s">
        <v>94</v>
      </c>
      <c r="R114" s="7" t="s">
        <v>95</v>
      </c>
      <c r="T114" s="6" t="s">
        <v>54</v>
      </c>
      <c r="U114" s="5" t="s">
        <v>98</v>
      </c>
    </row>
    <row r="115" spans="1:21" ht="12.75" customHeight="1">
      <c r="A115" s="5" t="s">
        <v>69</v>
      </c>
      <c r="B115" s="19" t="s">
        <v>48</v>
      </c>
      <c r="C115" s="19" t="s">
        <v>48</v>
      </c>
      <c r="D115" s="19" t="s">
        <v>48</v>
      </c>
      <c r="E115" s="19" t="s">
        <v>48</v>
      </c>
      <c r="F115" s="19" t="s">
        <v>48</v>
      </c>
      <c r="G115" s="20" t="s">
        <v>48</v>
      </c>
      <c r="H115" s="19" t="s">
        <v>48</v>
      </c>
      <c r="I115" s="19" t="s">
        <v>48</v>
      </c>
      <c r="J115" s="19" t="s">
        <v>48</v>
      </c>
      <c r="K115" s="19" t="s">
        <v>48</v>
      </c>
      <c r="L115" s="19" t="s">
        <v>48</v>
      </c>
      <c r="M115" s="19" t="s">
        <v>48</v>
      </c>
      <c r="N115" s="19" t="s">
        <v>48</v>
      </c>
      <c r="O115" s="9" t="e">
        <f>SUM(K115/G115)*7</f>
        <v>#VALUE!</v>
      </c>
      <c r="P115" s="9" t="e">
        <f>SUM(I115,M115)/G115</f>
        <v>#VALUE!</v>
      </c>
      <c r="Q115" s="38" t="e">
        <f>SUM(I115/H115)</f>
        <v>#VALUE!</v>
      </c>
      <c r="R115" s="38" t="e">
        <f>SUM(N115/M115)</f>
        <v>#VALUE!</v>
      </c>
      <c r="T115" s="6" t="s">
        <v>55</v>
      </c>
      <c r="U115" s="5" t="s">
        <v>99</v>
      </c>
    </row>
    <row r="116" spans="1:21" ht="12.75" customHeight="1">
      <c r="A116" s="5" t="s">
        <v>71</v>
      </c>
      <c r="B116" s="19" t="s">
        <v>48</v>
      </c>
      <c r="C116" s="19" t="s">
        <v>48</v>
      </c>
      <c r="D116" s="19" t="s">
        <v>48</v>
      </c>
      <c r="E116" s="19" t="s">
        <v>48</v>
      </c>
      <c r="F116" s="19" t="s">
        <v>48</v>
      </c>
      <c r="G116" s="20" t="s">
        <v>48</v>
      </c>
      <c r="H116" s="19" t="s">
        <v>48</v>
      </c>
      <c r="I116" s="19" t="s">
        <v>48</v>
      </c>
      <c r="J116" s="19" t="s">
        <v>48</v>
      </c>
      <c r="K116" s="19" t="s">
        <v>48</v>
      </c>
      <c r="L116" s="19" t="s">
        <v>48</v>
      </c>
      <c r="M116" s="19" t="s">
        <v>48</v>
      </c>
      <c r="N116" s="19" t="s">
        <v>48</v>
      </c>
      <c r="O116" s="9" t="e">
        <f t="shared" ref="O116:O117" si="41">SUM(K116/G116)*7</f>
        <v>#VALUE!</v>
      </c>
      <c r="P116" s="9" t="e">
        <f t="shared" ref="P116:P117" si="42">SUM(I116,M116)/G116</f>
        <v>#VALUE!</v>
      </c>
      <c r="Q116" s="38" t="e">
        <f t="shared" ref="Q116:Q117" si="43">SUM(I116/H116)</f>
        <v>#VALUE!</v>
      </c>
      <c r="R116" s="38" t="e">
        <f t="shared" ref="R116:R117" si="44">SUM(N116/M116)</f>
        <v>#VALUE!</v>
      </c>
      <c r="T116" s="6" t="s">
        <v>56</v>
      </c>
      <c r="U116" s="5" t="s">
        <v>100</v>
      </c>
    </row>
    <row r="117" spans="1:21" ht="12.75" customHeight="1">
      <c r="A117" s="12" t="s">
        <v>72</v>
      </c>
      <c r="B117" s="19" t="s">
        <v>48</v>
      </c>
      <c r="C117" s="19" t="s">
        <v>48</v>
      </c>
      <c r="D117" s="19" t="s">
        <v>48</v>
      </c>
      <c r="E117" s="19" t="s">
        <v>48</v>
      </c>
      <c r="F117" s="19" t="s">
        <v>48</v>
      </c>
      <c r="G117" s="20" t="s">
        <v>48</v>
      </c>
      <c r="H117" s="19" t="s">
        <v>48</v>
      </c>
      <c r="I117" s="19" t="s">
        <v>48</v>
      </c>
      <c r="J117" s="19" t="s">
        <v>48</v>
      </c>
      <c r="K117" s="19" t="s">
        <v>48</v>
      </c>
      <c r="L117" s="19" t="s">
        <v>48</v>
      </c>
      <c r="M117" s="19" t="s">
        <v>48</v>
      </c>
      <c r="N117" s="19" t="s">
        <v>48</v>
      </c>
      <c r="O117" s="9" t="e">
        <f t="shared" si="41"/>
        <v>#VALUE!</v>
      </c>
      <c r="P117" s="9" t="e">
        <f t="shared" si="42"/>
        <v>#VALUE!</v>
      </c>
      <c r="Q117" s="38" t="e">
        <f t="shared" si="43"/>
        <v>#VALUE!</v>
      </c>
      <c r="R117" s="38" t="e">
        <f t="shared" si="44"/>
        <v>#VALUE!</v>
      </c>
      <c r="T117" s="6" t="s">
        <v>57</v>
      </c>
      <c r="U117" s="5" t="s">
        <v>101</v>
      </c>
    </row>
    <row r="118" spans="1:21" ht="12.75" customHeight="1">
      <c r="A118" s="5" t="s">
        <v>75</v>
      </c>
      <c r="B118" s="19" t="s">
        <v>48</v>
      </c>
      <c r="C118" s="19" t="s">
        <v>48</v>
      </c>
      <c r="D118" s="19" t="s">
        <v>48</v>
      </c>
      <c r="E118" s="19" t="s">
        <v>48</v>
      </c>
      <c r="F118" s="19" t="s">
        <v>48</v>
      </c>
      <c r="G118" s="20" t="s">
        <v>48</v>
      </c>
      <c r="H118" s="19" t="s">
        <v>48</v>
      </c>
      <c r="I118" s="19" t="s">
        <v>48</v>
      </c>
      <c r="J118" s="19" t="s">
        <v>48</v>
      </c>
      <c r="K118" s="19" t="s">
        <v>48</v>
      </c>
      <c r="L118" s="19" t="s">
        <v>48</v>
      </c>
      <c r="M118" s="19" t="s">
        <v>48</v>
      </c>
      <c r="N118" s="19" t="s">
        <v>48</v>
      </c>
      <c r="O118" s="9">
        <f>SUM(K119/G119)*7</f>
        <v>1</v>
      </c>
      <c r="P118" s="9">
        <f>SUM(I119,M119)/G119</f>
        <v>0.8571428571428571</v>
      </c>
      <c r="Q118" s="38">
        <f>SUM(I119/H119)</f>
        <v>9.6774193548387094E-2</v>
      </c>
      <c r="R118" s="38">
        <f>SUM(N119/M119)</f>
        <v>2.6666666666666665</v>
      </c>
      <c r="T118" s="6" t="s">
        <v>58</v>
      </c>
      <c r="U118" s="5" t="s">
        <v>102</v>
      </c>
    </row>
    <row r="119" spans="1:21" ht="12.75" customHeight="1">
      <c r="A119" s="12" t="s">
        <v>76</v>
      </c>
      <c r="B119" s="19">
        <v>1</v>
      </c>
      <c r="C119" s="19">
        <v>1</v>
      </c>
      <c r="D119" s="19">
        <v>1</v>
      </c>
      <c r="E119" s="19">
        <v>0</v>
      </c>
      <c r="F119" s="19">
        <v>0</v>
      </c>
      <c r="G119" s="20">
        <v>7</v>
      </c>
      <c r="H119" s="19">
        <v>31</v>
      </c>
      <c r="I119" s="19">
        <v>3</v>
      </c>
      <c r="J119" s="19">
        <v>4</v>
      </c>
      <c r="K119" s="19">
        <v>1</v>
      </c>
      <c r="L119" s="19">
        <v>0</v>
      </c>
      <c r="M119" s="19">
        <v>3</v>
      </c>
      <c r="N119" s="19">
        <v>8</v>
      </c>
      <c r="O119" s="9" t="e">
        <f>SUM(#REF!/#REF!)*7</f>
        <v>#REF!</v>
      </c>
      <c r="P119" s="9" t="e">
        <f>SUM(#REF!,#REF!)/#REF!</f>
        <v>#REF!</v>
      </c>
      <c r="Q119" s="38" t="e">
        <f>SUM(#REF!/#REF!)</f>
        <v>#REF!</v>
      </c>
      <c r="R119" s="38" t="e">
        <f>SUM(#REF!/#REF!)</f>
        <v>#REF!</v>
      </c>
      <c r="T119" s="6" t="s">
        <v>59</v>
      </c>
      <c r="U119" s="5" t="s">
        <v>103</v>
      </c>
    </row>
    <row r="120" spans="1:21" ht="12.75" customHeight="1">
      <c r="A120" s="12" t="s">
        <v>78</v>
      </c>
      <c r="B120" s="19" t="s">
        <v>48</v>
      </c>
      <c r="C120" s="19" t="s">
        <v>48</v>
      </c>
      <c r="D120" s="19" t="s">
        <v>48</v>
      </c>
      <c r="E120" s="19" t="s">
        <v>48</v>
      </c>
      <c r="F120" s="19" t="s">
        <v>48</v>
      </c>
      <c r="G120" s="20" t="s">
        <v>48</v>
      </c>
      <c r="H120" s="19" t="s">
        <v>48</v>
      </c>
      <c r="I120" s="19" t="s">
        <v>48</v>
      </c>
      <c r="J120" s="19" t="s">
        <v>48</v>
      </c>
      <c r="K120" s="19" t="s">
        <v>48</v>
      </c>
      <c r="L120" s="19" t="s">
        <v>48</v>
      </c>
      <c r="M120" s="19" t="s">
        <v>48</v>
      </c>
      <c r="N120" s="19" t="s">
        <v>48</v>
      </c>
      <c r="O120" s="9" t="e">
        <f t="shared" ref="O120:O124" si="45">SUM(K120/G120)*7</f>
        <v>#VALUE!</v>
      </c>
      <c r="P120" s="9" t="e">
        <f t="shared" ref="P120:P124" si="46">SUM(I120,M120)/G120</f>
        <v>#VALUE!</v>
      </c>
      <c r="Q120" s="38" t="e">
        <f t="shared" ref="Q120:Q124" si="47">SUM(I120/H120)</f>
        <v>#VALUE!</v>
      </c>
      <c r="R120" s="38" t="e">
        <f t="shared" ref="R120:R124" si="48">SUM(N120/M120)</f>
        <v>#VALUE!</v>
      </c>
      <c r="T120" s="6" t="s">
        <v>60</v>
      </c>
      <c r="U120" s="5" t="s">
        <v>104</v>
      </c>
    </row>
    <row r="121" spans="1:21" ht="12.75" customHeight="1">
      <c r="A121" s="12" t="s">
        <v>79</v>
      </c>
      <c r="B121" s="19" t="s">
        <v>48</v>
      </c>
      <c r="C121" s="19" t="s">
        <v>48</v>
      </c>
      <c r="D121" s="19" t="s">
        <v>48</v>
      </c>
      <c r="E121" s="19" t="s">
        <v>48</v>
      </c>
      <c r="F121" s="19" t="s">
        <v>48</v>
      </c>
      <c r="G121" s="20" t="s">
        <v>48</v>
      </c>
      <c r="H121" s="19" t="s">
        <v>48</v>
      </c>
      <c r="I121" s="19" t="s">
        <v>48</v>
      </c>
      <c r="J121" s="19" t="s">
        <v>48</v>
      </c>
      <c r="K121" s="19" t="s">
        <v>48</v>
      </c>
      <c r="L121" s="19" t="s">
        <v>48</v>
      </c>
      <c r="M121" s="19" t="s">
        <v>48</v>
      </c>
      <c r="N121" s="19" t="s">
        <v>48</v>
      </c>
      <c r="O121" s="9" t="e">
        <f t="shared" si="45"/>
        <v>#VALUE!</v>
      </c>
      <c r="P121" s="9" t="e">
        <f t="shared" si="46"/>
        <v>#VALUE!</v>
      </c>
      <c r="Q121" s="38" t="e">
        <f t="shared" si="47"/>
        <v>#VALUE!</v>
      </c>
      <c r="R121" s="38" t="e">
        <f t="shared" si="48"/>
        <v>#VALUE!</v>
      </c>
      <c r="T121" s="6" t="s">
        <v>61</v>
      </c>
      <c r="U121" s="5" t="s">
        <v>105</v>
      </c>
    </row>
    <row r="122" spans="1:21" ht="12.75" customHeight="1">
      <c r="A122" s="5" t="s">
        <v>80</v>
      </c>
      <c r="B122" s="19" t="s">
        <v>48</v>
      </c>
      <c r="C122" s="19" t="s">
        <v>48</v>
      </c>
      <c r="D122" s="19" t="s">
        <v>48</v>
      </c>
      <c r="E122" s="19" t="s">
        <v>48</v>
      </c>
      <c r="F122" s="19" t="s">
        <v>48</v>
      </c>
      <c r="G122" s="20" t="s">
        <v>48</v>
      </c>
      <c r="H122" s="19" t="s">
        <v>48</v>
      </c>
      <c r="I122" s="19" t="s">
        <v>48</v>
      </c>
      <c r="J122" s="19" t="s">
        <v>48</v>
      </c>
      <c r="K122" s="19" t="s">
        <v>48</v>
      </c>
      <c r="L122" s="19" t="s">
        <v>48</v>
      </c>
      <c r="M122" s="19" t="s">
        <v>48</v>
      </c>
      <c r="N122" s="19" t="s">
        <v>48</v>
      </c>
      <c r="O122" s="9" t="e">
        <f t="shared" si="45"/>
        <v>#VALUE!</v>
      </c>
      <c r="P122" s="9" t="e">
        <f t="shared" si="46"/>
        <v>#VALUE!</v>
      </c>
      <c r="Q122" s="38" t="e">
        <f t="shared" si="47"/>
        <v>#VALUE!</v>
      </c>
      <c r="R122" s="38" t="e">
        <f t="shared" si="48"/>
        <v>#VALUE!</v>
      </c>
      <c r="T122" s="6" t="s">
        <v>62</v>
      </c>
      <c r="U122" s="5" t="s">
        <v>106</v>
      </c>
    </row>
    <row r="123" spans="1:21" ht="12.75" customHeight="1">
      <c r="A123" s="5" t="s">
        <v>81</v>
      </c>
      <c r="B123" s="19" t="s">
        <v>48</v>
      </c>
      <c r="C123" s="19" t="s">
        <v>48</v>
      </c>
      <c r="D123" s="19" t="s">
        <v>48</v>
      </c>
      <c r="E123" s="19" t="s">
        <v>48</v>
      </c>
      <c r="F123" s="19" t="s">
        <v>48</v>
      </c>
      <c r="G123" s="20" t="s">
        <v>48</v>
      </c>
      <c r="H123" s="19" t="s">
        <v>48</v>
      </c>
      <c r="I123" s="19" t="s">
        <v>48</v>
      </c>
      <c r="J123" s="19" t="s">
        <v>48</v>
      </c>
      <c r="K123" s="19" t="s">
        <v>48</v>
      </c>
      <c r="L123" s="19" t="s">
        <v>48</v>
      </c>
      <c r="M123" s="19" t="s">
        <v>48</v>
      </c>
      <c r="N123" s="19" t="s">
        <v>48</v>
      </c>
      <c r="O123" s="9" t="e">
        <f t="shared" si="45"/>
        <v>#VALUE!</v>
      </c>
      <c r="P123" s="9" t="e">
        <f t="shared" si="46"/>
        <v>#VALUE!</v>
      </c>
      <c r="Q123" s="38" t="e">
        <f t="shared" si="47"/>
        <v>#VALUE!</v>
      </c>
      <c r="R123" s="38" t="e">
        <f t="shared" si="48"/>
        <v>#VALUE!</v>
      </c>
      <c r="T123" s="6" t="s">
        <v>63</v>
      </c>
      <c r="U123" s="5" t="s">
        <v>107</v>
      </c>
    </row>
    <row r="124" spans="1:21" ht="12.75" customHeight="1">
      <c r="A124" s="11" t="s">
        <v>83</v>
      </c>
      <c r="B124" s="7">
        <v>1</v>
      </c>
      <c r="C124" s="7">
        <f t="shared" ref="C124:N124" si="49">SUM(C116:C123)</f>
        <v>1</v>
      </c>
      <c r="D124" s="7">
        <f t="shared" si="49"/>
        <v>1</v>
      </c>
      <c r="E124" s="7">
        <f t="shared" si="49"/>
        <v>0</v>
      </c>
      <c r="F124" s="7">
        <f t="shared" si="49"/>
        <v>0</v>
      </c>
      <c r="G124" s="37">
        <f t="shared" si="49"/>
        <v>7</v>
      </c>
      <c r="H124" s="7">
        <f t="shared" si="49"/>
        <v>31</v>
      </c>
      <c r="I124" s="7">
        <f t="shared" si="49"/>
        <v>3</v>
      </c>
      <c r="J124" s="7">
        <f t="shared" si="49"/>
        <v>4</v>
      </c>
      <c r="K124" s="7">
        <f t="shared" si="49"/>
        <v>1</v>
      </c>
      <c r="L124" s="7">
        <f t="shared" si="49"/>
        <v>0</v>
      </c>
      <c r="M124" s="7">
        <f t="shared" si="49"/>
        <v>3</v>
      </c>
      <c r="N124" s="7">
        <f t="shared" si="49"/>
        <v>8</v>
      </c>
      <c r="O124" s="9">
        <f t="shared" si="45"/>
        <v>1</v>
      </c>
      <c r="P124" s="9">
        <f t="shared" si="46"/>
        <v>0.8571428571428571</v>
      </c>
      <c r="Q124" s="38">
        <f t="shared" si="47"/>
        <v>9.6774193548387094E-2</v>
      </c>
      <c r="R124" s="38">
        <f t="shared" si="48"/>
        <v>2.6666666666666665</v>
      </c>
      <c r="T124" s="6" t="s">
        <v>64</v>
      </c>
      <c r="U124" s="5" t="s">
        <v>108</v>
      </c>
    </row>
    <row r="125" spans="1:21" ht="12.75" customHeight="1">
      <c r="T125" s="6" t="s">
        <v>65</v>
      </c>
      <c r="U125" s="5" t="s">
        <v>109</v>
      </c>
    </row>
    <row r="126" spans="1:21" ht="12.75" customHeight="1">
      <c r="A126" s="2" t="s">
        <v>317</v>
      </c>
      <c r="L126" s="11"/>
      <c r="M126" s="12"/>
      <c r="N126" s="11"/>
      <c r="O126" s="5"/>
      <c r="P126" s="5"/>
      <c r="Q126" s="11"/>
      <c r="R126" s="11"/>
      <c r="T126" s="6" t="s">
        <v>66</v>
      </c>
      <c r="U126" s="5" t="s">
        <v>110</v>
      </c>
    </row>
    <row r="127" spans="1:21" ht="12.75" customHeight="1">
      <c r="A127" s="11" t="s">
        <v>0</v>
      </c>
      <c r="B127" s="11" t="s">
        <v>1</v>
      </c>
      <c r="C127" s="11" t="s">
        <v>2</v>
      </c>
      <c r="D127" s="11" t="s">
        <v>3</v>
      </c>
      <c r="E127" s="11" t="s">
        <v>4</v>
      </c>
      <c r="F127" s="11" t="s">
        <v>5</v>
      </c>
      <c r="G127" s="11" t="s">
        <v>6</v>
      </c>
      <c r="H127" s="11" t="s">
        <v>7</v>
      </c>
      <c r="I127" s="11" t="s">
        <v>8</v>
      </c>
      <c r="K127" s="11" t="s">
        <v>9</v>
      </c>
      <c r="L127" s="11"/>
      <c r="O127" s="11"/>
      <c r="P127" s="5"/>
      <c r="Q127" s="5"/>
      <c r="R127" s="5"/>
      <c r="T127" s="6" t="s">
        <v>67</v>
      </c>
      <c r="U127" s="36" t="s">
        <v>111</v>
      </c>
    </row>
    <row r="128" spans="1:21" ht="12.75" customHeight="1">
      <c r="A128" s="12" t="s">
        <v>12</v>
      </c>
      <c r="B128" s="5">
        <v>1</v>
      </c>
      <c r="C128" s="5">
        <v>4</v>
      </c>
      <c r="D128" s="5">
        <v>0</v>
      </c>
      <c r="E128" s="5">
        <v>1</v>
      </c>
      <c r="F128" s="110">
        <v>2</v>
      </c>
      <c r="G128" s="110">
        <v>2</v>
      </c>
      <c r="H128" s="110" t="s">
        <v>48</v>
      </c>
      <c r="I128" s="2">
        <f>SUM(B128:H128)</f>
        <v>10</v>
      </c>
      <c r="K128" s="12" t="s">
        <v>315</v>
      </c>
      <c r="L128" s="11"/>
      <c r="O128" s="11"/>
      <c r="P128" s="5"/>
      <c r="Q128" s="5"/>
      <c r="R128" s="5"/>
      <c r="T128" s="6" t="s">
        <v>68</v>
      </c>
      <c r="U128" s="12" t="s">
        <v>112</v>
      </c>
    </row>
    <row r="129" spans="1:22" ht="12.75" customHeight="1" thickBot="1">
      <c r="A129" s="12" t="s">
        <v>25</v>
      </c>
      <c r="B129" s="5">
        <v>7</v>
      </c>
      <c r="C129" s="5">
        <v>0</v>
      </c>
      <c r="D129" s="5">
        <v>0</v>
      </c>
      <c r="E129" s="5">
        <v>0</v>
      </c>
      <c r="F129" s="110">
        <v>2</v>
      </c>
      <c r="G129" s="110">
        <v>5</v>
      </c>
      <c r="H129" s="110" t="s">
        <v>48</v>
      </c>
      <c r="I129" s="2">
        <f>SUM(B129:H129)</f>
        <v>14</v>
      </c>
      <c r="K129" s="12" t="s">
        <v>316</v>
      </c>
      <c r="O129" s="5"/>
      <c r="P129" s="5"/>
      <c r="Q129" s="5"/>
      <c r="R129" s="5"/>
    </row>
    <row r="130" spans="1:22" ht="12.75" customHeight="1">
      <c r="A130" s="35" t="s">
        <v>151</v>
      </c>
      <c r="B130" s="7" t="s">
        <v>52</v>
      </c>
      <c r="C130" s="7" t="s">
        <v>53</v>
      </c>
      <c r="D130" s="7" t="s">
        <v>54</v>
      </c>
      <c r="E130" s="7" t="s">
        <v>55</v>
      </c>
      <c r="F130" s="7" t="s">
        <v>56</v>
      </c>
      <c r="G130" s="7" t="s">
        <v>57</v>
      </c>
      <c r="H130" s="7" t="s">
        <v>58</v>
      </c>
      <c r="I130" s="7" t="s">
        <v>59</v>
      </c>
      <c r="J130" s="7" t="s">
        <v>60</v>
      </c>
      <c r="K130" s="7" t="s">
        <v>61</v>
      </c>
      <c r="L130" s="7" t="s">
        <v>62</v>
      </c>
      <c r="M130" s="7" t="s">
        <v>63</v>
      </c>
      <c r="N130" s="7" t="s">
        <v>64</v>
      </c>
      <c r="O130" s="7" t="s">
        <v>65</v>
      </c>
      <c r="P130" s="7" t="s">
        <v>66</v>
      </c>
      <c r="Q130" s="7" t="s">
        <v>67</v>
      </c>
      <c r="R130" s="7" t="s">
        <v>68</v>
      </c>
      <c r="T130" s="6" t="s">
        <v>52</v>
      </c>
      <c r="U130" s="5" t="s">
        <v>96</v>
      </c>
    </row>
    <row r="131" spans="1:22" ht="12.75" customHeight="1">
      <c r="A131" s="5" t="s">
        <v>69</v>
      </c>
      <c r="B131" s="16" t="s">
        <v>48</v>
      </c>
      <c r="C131" s="16" t="s">
        <v>48</v>
      </c>
      <c r="D131" s="16" t="s">
        <v>48</v>
      </c>
      <c r="E131" s="16" t="s">
        <v>48</v>
      </c>
      <c r="F131" s="16" t="s">
        <v>48</v>
      </c>
      <c r="G131" s="16" t="s">
        <v>48</v>
      </c>
      <c r="H131" s="16" t="s">
        <v>48</v>
      </c>
      <c r="I131" s="16" t="s">
        <v>48</v>
      </c>
      <c r="J131" s="16" t="s">
        <v>48</v>
      </c>
      <c r="K131" s="16" t="s">
        <v>48</v>
      </c>
      <c r="L131" s="16" t="s">
        <v>48</v>
      </c>
      <c r="M131" s="16" t="s">
        <v>48</v>
      </c>
      <c r="N131" s="16" t="s">
        <v>48</v>
      </c>
      <c r="O131" s="38" t="e">
        <f t="shared" ref="O131:O144" si="50">SUM(F131/D131)</f>
        <v>#VALUE!</v>
      </c>
      <c r="P131" s="38" t="e">
        <f t="shared" ref="P131:P144" si="51">SUM(F131,K131)/C131</f>
        <v>#VALUE!</v>
      </c>
      <c r="Q131" s="38" t="e">
        <f t="shared" ref="Q131:Q144" si="52">SUM(N131/D131)</f>
        <v>#VALUE!</v>
      </c>
      <c r="R131" s="38" t="e">
        <f t="shared" ref="R131:R144" si="53">SUM(P131:Q131)</f>
        <v>#VALUE!</v>
      </c>
      <c r="T131" s="6" t="s">
        <v>84</v>
      </c>
      <c r="U131" s="5" t="s">
        <v>113</v>
      </c>
      <c r="V131" s="6"/>
    </row>
    <row r="132" spans="1:22" ht="12.75" customHeight="1">
      <c r="A132" s="12" t="s">
        <v>70</v>
      </c>
      <c r="B132" s="16" t="s">
        <v>48</v>
      </c>
      <c r="C132" s="16" t="s">
        <v>48</v>
      </c>
      <c r="D132" s="16" t="s">
        <v>48</v>
      </c>
      <c r="E132" s="16" t="s">
        <v>48</v>
      </c>
      <c r="F132" s="16" t="s">
        <v>48</v>
      </c>
      <c r="G132" s="16" t="s">
        <v>48</v>
      </c>
      <c r="H132" s="16" t="s">
        <v>48</v>
      </c>
      <c r="I132" s="16" t="s">
        <v>48</v>
      </c>
      <c r="J132" s="16" t="s">
        <v>48</v>
      </c>
      <c r="K132" s="16" t="s">
        <v>48</v>
      </c>
      <c r="L132" s="16" t="s">
        <v>48</v>
      </c>
      <c r="M132" s="16" t="s">
        <v>48</v>
      </c>
      <c r="N132" s="16" t="s">
        <v>48</v>
      </c>
      <c r="O132" s="38" t="e">
        <f t="shared" si="50"/>
        <v>#VALUE!</v>
      </c>
      <c r="P132" s="38" t="e">
        <f t="shared" si="51"/>
        <v>#VALUE!</v>
      </c>
      <c r="Q132" s="38" t="e">
        <f t="shared" si="52"/>
        <v>#VALUE!</v>
      </c>
      <c r="R132" s="38" t="e">
        <f t="shared" si="53"/>
        <v>#VALUE!</v>
      </c>
      <c r="T132" s="6" t="s">
        <v>85</v>
      </c>
      <c r="U132" s="5" t="s">
        <v>114</v>
      </c>
      <c r="V132" s="6"/>
    </row>
    <row r="133" spans="1:22" ht="12.75" customHeight="1">
      <c r="A133" s="5" t="s">
        <v>71</v>
      </c>
      <c r="B133" s="16">
        <v>1</v>
      </c>
      <c r="C133" s="16">
        <v>3</v>
      </c>
      <c r="D133" s="16">
        <v>3</v>
      </c>
      <c r="E133" s="16">
        <v>0</v>
      </c>
      <c r="F133" s="16">
        <v>1</v>
      </c>
      <c r="G133" s="16">
        <v>0</v>
      </c>
      <c r="H133" s="16">
        <v>0</v>
      </c>
      <c r="I133" s="16">
        <v>0</v>
      </c>
      <c r="J133" s="16">
        <v>1</v>
      </c>
      <c r="K133" s="16">
        <v>0</v>
      </c>
      <c r="L133" s="16">
        <v>0</v>
      </c>
      <c r="M133" s="16">
        <v>0</v>
      </c>
      <c r="N133" s="16">
        <v>1</v>
      </c>
      <c r="O133" s="38">
        <f t="shared" si="50"/>
        <v>0.33333333333333331</v>
      </c>
      <c r="P133" s="38">
        <f t="shared" si="51"/>
        <v>0.33333333333333331</v>
      </c>
      <c r="Q133" s="38">
        <f t="shared" si="52"/>
        <v>0.33333333333333331</v>
      </c>
      <c r="R133" s="38">
        <f t="shared" si="53"/>
        <v>0.66666666666666663</v>
      </c>
      <c r="T133" s="6" t="s">
        <v>86</v>
      </c>
      <c r="U133" s="5" t="s">
        <v>115</v>
      </c>
      <c r="V133" s="6"/>
    </row>
    <row r="134" spans="1:22" ht="12.75" customHeight="1">
      <c r="A134" s="5" t="s">
        <v>72</v>
      </c>
      <c r="B134" s="16" t="s">
        <v>48</v>
      </c>
      <c r="C134" s="16" t="s">
        <v>48</v>
      </c>
      <c r="D134" s="16" t="s">
        <v>48</v>
      </c>
      <c r="E134" s="16" t="s">
        <v>48</v>
      </c>
      <c r="F134" s="16" t="s">
        <v>48</v>
      </c>
      <c r="G134" s="16" t="s">
        <v>48</v>
      </c>
      <c r="H134" s="16" t="s">
        <v>48</v>
      </c>
      <c r="I134" s="16" t="s">
        <v>48</v>
      </c>
      <c r="J134" s="16" t="s">
        <v>48</v>
      </c>
      <c r="K134" s="16" t="s">
        <v>48</v>
      </c>
      <c r="L134" s="16" t="s">
        <v>48</v>
      </c>
      <c r="M134" s="16" t="s">
        <v>48</v>
      </c>
      <c r="N134" s="16" t="s">
        <v>48</v>
      </c>
      <c r="O134" s="38" t="e">
        <f t="shared" si="50"/>
        <v>#VALUE!</v>
      </c>
      <c r="P134" s="38" t="e">
        <f t="shared" si="51"/>
        <v>#VALUE!</v>
      </c>
      <c r="Q134" s="38" t="e">
        <f t="shared" si="52"/>
        <v>#VALUE!</v>
      </c>
      <c r="R134" s="38" t="e">
        <f t="shared" si="53"/>
        <v>#VALUE!</v>
      </c>
      <c r="T134" s="6" t="s">
        <v>87</v>
      </c>
      <c r="U134" s="5" t="s">
        <v>116</v>
      </c>
      <c r="V134" s="6"/>
    </row>
    <row r="135" spans="1:22" ht="12.75" customHeight="1">
      <c r="A135" s="5" t="s">
        <v>73</v>
      </c>
      <c r="B135" s="16">
        <v>1</v>
      </c>
      <c r="C135" s="16">
        <v>1</v>
      </c>
      <c r="D135" s="16">
        <v>1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38">
        <f t="shared" si="50"/>
        <v>0</v>
      </c>
      <c r="P135" s="38">
        <f t="shared" si="51"/>
        <v>0</v>
      </c>
      <c r="Q135" s="38">
        <f t="shared" si="52"/>
        <v>0</v>
      </c>
      <c r="R135" s="38">
        <f t="shared" si="53"/>
        <v>0</v>
      </c>
      <c r="T135" s="6" t="s">
        <v>88</v>
      </c>
      <c r="U135" s="5" t="s">
        <v>117</v>
      </c>
      <c r="V135" s="6"/>
    </row>
    <row r="136" spans="1:22" ht="12.75" customHeight="1">
      <c r="A136" s="5" t="s">
        <v>74</v>
      </c>
      <c r="B136" s="16" t="s">
        <v>48</v>
      </c>
      <c r="C136" s="16" t="s">
        <v>48</v>
      </c>
      <c r="D136" s="16" t="s">
        <v>48</v>
      </c>
      <c r="E136" s="16" t="s">
        <v>48</v>
      </c>
      <c r="F136" s="16" t="s">
        <v>48</v>
      </c>
      <c r="G136" s="16" t="s">
        <v>48</v>
      </c>
      <c r="H136" s="16" t="s">
        <v>48</v>
      </c>
      <c r="I136" s="16" t="s">
        <v>48</v>
      </c>
      <c r="J136" s="16" t="s">
        <v>48</v>
      </c>
      <c r="K136" s="16" t="s">
        <v>48</v>
      </c>
      <c r="L136" s="16" t="s">
        <v>48</v>
      </c>
      <c r="M136" s="16" t="s">
        <v>48</v>
      </c>
      <c r="N136" s="16" t="s">
        <v>48</v>
      </c>
      <c r="O136" s="38" t="e">
        <f t="shared" si="50"/>
        <v>#VALUE!</v>
      </c>
      <c r="P136" s="38" t="e">
        <f t="shared" si="51"/>
        <v>#VALUE!</v>
      </c>
      <c r="Q136" s="38" t="e">
        <f t="shared" si="52"/>
        <v>#VALUE!</v>
      </c>
      <c r="R136" s="38" t="e">
        <f t="shared" si="53"/>
        <v>#VALUE!</v>
      </c>
      <c r="T136" s="6" t="s">
        <v>89</v>
      </c>
      <c r="U136" s="5" t="s">
        <v>118</v>
      </c>
      <c r="V136" s="6"/>
    </row>
    <row r="137" spans="1:22" ht="12.75" customHeight="1">
      <c r="A137" s="5" t="s">
        <v>75</v>
      </c>
      <c r="B137" s="16" t="s">
        <v>48</v>
      </c>
      <c r="C137" s="16" t="s">
        <v>48</v>
      </c>
      <c r="D137" s="16" t="s">
        <v>48</v>
      </c>
      <c r="E137" s="16" t="s">
        <v>48</v>
      </c>
      <c r="F137" s="16" t="s">
        <v>48</v>
      </c>
      <c r="G137" s="16" t="s">
        <v>48</v>
      </c>
      <c r="H137" s="16" t="s">
        <v>48</v>
      </c>
      <c r="I137" s="16" t="s">
        <v>48</v>
      </c>
      <c r="J137" s="16" t="s">
        <v>48</v>
      </c>
      <c r="K137" s="16" t="s">
        <v>48</v>
      </c>
      <c r="L137" s="16" t="s">
        <v>48</v>
      </c>
      <c r="M137" s="16" t="s">
        <v>48</v>
      </c>
      <c r="N137" s="16" t="s">
        <v>48</v>
      </c>
      <c r="O137" s="38" t="e">
        <f t="shared" si="50"/>
        <v>#VALUE!</v>
      </c>
      <c r="P137" s="38" t="e">
        <f t="shared" si="51"/>
        <v>#VALUE!</v>
      </c>
      <c r="Q137" s="38" t="e">
        <f t="shared" si="52"/>
        <v>#VALUE!</v>
      </c>
      <c r="R137" s="38" t="e">
        <f t="shared" si="53"/>
        <v>#VALUE!</v>
      </c>
      <c r="T137" s="6" t="s">
        <v>56</v>
      </c>
      <c r="U137" s="5" t="s">
        <v>100</v>
      </c>
      <c r="V137" s="6"/>
    </row>
    <row r="138" spans="1:22" ht="12.75" customHeight="1">
      <c r="A138" s="5" t="s">
        <v>76</v>
      </c>
      <c r="B138" s="16">
        <v>1</v>
      </c>
      <c r="C138" s="16">
        <v>4</v>
      </c>
      <c r="D138" s="16">
        <v>4</v>
      </c>
      <c r="E138" s="16">
        <v>2</v>
      </c>
      <c r="F138" s="16">
        <v>2</v>
      </c>
      <c r="G138" s="16">
        <v>1</v>
      </c>
      <c r="H138" s="16">
        <v>0</v>
      </c>
      <c r="I138" s="16">
        <v>0</v>
      </c>
      <c r="J138" s="16">
        <v>4</v>
      </c>
      <c r="K138" s="16">
        <v>0</v>
      </c>
      <c r="L138" s="16">
        <v>0</v>
      </c>
      <c r="M138" s="16">
        <v>0</v>
      </c>
      <c r="N138" s="16">
        <v>3</v>
      </c>
      <c r="O138" s="38">
        <f t="shared" si="50"/>
        <v>0.5</v>
      </c>
      <c r="P138" s="38">
        <f t="shared" si="51"/>
        <v>0.5</v>
      </c>
      <c r="Q138" s="38">
        <f t="shared" si="52"/>
        <v>0.75</v>
      </c>
      <c r="R138" s="38">
        <f t="shared" si="53"/>
        <v>1.25</v>
      </c>
      <c r="T138" s="6" t="s">
        <v>55</v>
      </c>
      <c r="U138" s="5" t="s">
        <v>99</v>
      </c>
      <c r="V138" s="6"/>
    </row>
    <row r="139" spans="1:22" ht="12.75" customHeight="1">
      <c r="A139" s="5" t="s">
        <v>77</v>
      </c>
      <c r="B139" s="16">
        <v>1</v>
      </c>
      <c r="C139" s="16">
        <v>3</v>
      </c>
      <c r="D139" s="16">
        <v>3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1</v>
      </c>
      <c r="M139" s="16">
        <v>0</v>
      </c>
      <c r="N139" s="16">
        <v>0</v>
      </c>
      <c r="O139" s="38">
        <f t="shared" si="50"/>
        <v>0</v>
      </c>
      <c r="P139" s="38">
        <f t="shared" si="51"/>
        <v>0</v>
      </c>
      <c r="Q139" s="38">
        <f t="shared" si="52"/>
        <v>0</v>
      </c>
      <c r="R139" s="38">
        <f t="shared" si="53"/>
        <v>0</v>
      </c>
      <c r="T139" s="6" t="s">
        <v>90</v>
      </c>
      <c r="U139" s="5" t="s">
        <v>119</v>
      </c>
    </row>
    <row r="140" spans="1:22" ht="12.75" customHeight="1">
      <c r="A140" s="5" t="s">
        <v>78</v>
      </c>
      <c r="B140" s="16" t="s">
        <v>48</v>
      </c>
      <c r="C140" s="16" t="s">
        <v>48</v>
      </c>
      <c r="D140" s="16" t="s">
        <v>48</v>
      </c>
      <c r="E140" s="16" t="s">
        <v>48</v>
      </c>
      <c r="F140" s="16" t="s">
        <v>48</v>
      </c>
      <c r="G140" s="16" t="s">
        <v>48</v>
      </c>
      <c r="H140" s="16" t="s">
        <v>48</v>
      </c>
      <c r="I140" s="16" t="s">
        <v>48</v>
      </c>
      <c r="J140" s="16" t="s">
        <v>48</v>
      </c>
      <c r="K140" s="16" t="s">
        <v>48</v>
      </c>
      <c r="L140" s="16" t="s">
        <v>48</v>
      </c>
      <c r="M140" s="16" t="s">
        <v>48</v>
      </c>
      <c r="N140" s="16" t="s">
        <v>48</v>
      </c>
      <c r="O140" s="38" t="e">
        <f t="shared" si="50"/>
        <v>#VALUE!</v>
      </c>
      <c r="P140" s="38" t="e">
        <f t="shared" si="51"/>
        <v>#VALUE!</v>
      </c>
      <c r="Q140" s="38" t="e">
        <f t="shared" si="52"/>
        <v>#VALUE!</v>
      </c>
      <c r="R140" s="38" t="e">
        <f t="shared" si="53"/>
        <v>#VALUE!</v>
      </c>
      <c r="T140" s="6" t="s">
        <v>91</v>
      </c>
      <c r="U140" s="5" t="s">
        <v>120</v>
      </c>
    </row>
    <row r="141" spans="1:22" ht="12.75" customHeight="1">
      <c r="A141" s="5" t="s">
        <v>79</v>
      </c>
      <c r="B141" s="16">
        <v>1</v>
      </c>
      <c r="C141" s="16">
        <v>4</v>
      </c>
      <c r="D141" s="16">
        <v>2</v>
      </c>
      <c r="E141" s="16">
        <v>3</v>
      </c>
      <c r="F141" s="16">
        <v>1</v>
      </c>
      <c r="G141" s="16">
        <v>0</v>
      </c>
      <c r="H141" s="16">
        <v>0</v>
      </c>
      <c r="I141" s="16">
        <v>0</v>
      </c>
      <c r="J141" s="16">
        <v>0</v>
      </c>
      <c r="K141" s="16">
        <v>2</v>
      </c>
      <c r="L141" s="16">
        <v>0</v>
      </c>
      <c r="M141" s="16">
        <v>1</v>
      </c>
      <c r="N141" s="16">
        <v>1</v>
      </c>
      <c r="O141" s="38">
        <f t="shared" si="50"/>
        <v>0.5</v>
      </c>
      <c r="P141" s="38">
        <f t="shared" si="51"/>
        <v>0.75</v>
      </c>
      <c r="Q141" s="38">
        <f t="shared" si="52"/>
        <v>0.5</v>
      </c>
      <c r="R141" s="38">
        <f t="shared" si="53"/>
        <v>1.25</v>
      </c>
      <c r="T141" s="6" t="s">
        <v>61</v>
      </c>
      <c r="U141" s="5" t="s">
        <v>105</v>
      </c>
    </row>
    <row r="142" spans="1:22" ht="12.75" customHeight="1">
      <c r="A142" s="5" t="s">
        <v>80</v>
      </c>
      <c r="B142" s="16">
        <v>1</v>
      </c>
      <c r="C142" s="16">
        <v>4</v>
      </c>
      <c r="D142" s="16">
        <v>3</v>
      </c>
      <c r="E142" s="16">
        <v>2</v>
      </c>
      <c r="F142" s="16">
        <v>1</v>
      </c>
      <c r="G142" s="16">
        <v>0</v>
      </c>
      <c r="H142" s="16">
        <v>0</v>
      </c>
      <c r="I142" s="16">
        <v>0</v>
      </c>
      <c r="J142" s="16">
        <v>1</v>
      </c>
      <c r="K142" s="16">
        <v>1</v>
      </c>
      <c r="L142" s="16">
        <v>0</v>
      </c>
      <c r="M142" s="16">
        <v>0</v>
      </c>
      <c r="N142" s="16">
        <v>1</v>
      </c>
      <c r="O142" s="38">
        <f t="shared" si="50"/>
        <v>0.33333333333333331</v>
      </c>
      <c r="P142" s="38">
        <f t="shared" si="51"/>
        <v>0.5</v>
      </c>
      <c r="Q142" s="38">
        <f t="shared" si="52"/>
        <v>0.33333333333333331</v>
      </c>
      <c r="R142" s="38">
        <f t="shared" si="53"/>
        <v>0.83333333333333326</v>
      </c>
      <c r="T142" s="6" t="s">
        <v>62</v>
      </c>
      <c r="U142" s="5" t="s">
        <v>106</v>
      </c>
    </row>
    <row r="143" spans="1:22" ht="12.75" customHeight="1">
      <c r="A143" s="5" t="s">
        <v>81</v>
      </c>
      <c r="B143" s="16" t="s">
        <v>48</v>
      </c>
      <c r="C143" s="16" t="s">
        <v>48</v>
      </c>
      <c r="D143" s="16" t="s">
        <v>48</v>
      </c>
      <c r="E143" s="16" t="s">
        <v>48</v>
      </c>
      <c r="F143" s="16" t="s">
        <v>48</v>
      </c>
      <c r="G143" s="16" t="s">
        <v>48</v>
      </c>
      <c r="H143" s="16" t="s">
        <v>48</v>
      </c>
      <c r="I143" s="16" t="s">
        <v>48</v>
      </c>
      <c r="J143" s="16" t="s">
        <v>48</v>
      </c>
      <c r="K143" s="16" t="s">
        <v>48</v>
      </c>
      <c r="L143" s="16" t="s">
        <v>48</v>
      </c>
      <c r="M143" s="16" t="s">
        <v>48</v>
      </c>
      <c r="N143" s="16" t="s">
        <v>48</v>
      </c>
      <c r="O143" s="38" t="e">
        <f t="shared" si="50"/>
        <v>#VALUE!</v>
      </c>
      <c r="P143" s="38" t="e">
        <f t="shared" si="51"/>
        <v>#VALUE!</v>
      </c>
      <c r="Q143" s="38" t="e">
        <f t="shared" si="52"/>
        <v>#VALUE!</v>
      </c>
      <c r="R143" s="38" t="e">
        <f t="shared" si="53"/>
        <v>#VALUE!</v>
      </c>
      <c r="T143" s="6" t="s">
        <v>92</v>
      </c>
      <c r="U143" s="5" t="s">
        <v>121</v>
      </c>
    </row>
    <row r="144" spans="1:22" ht="12.75" customHeight="1">
      <c r="A144" s="5" t="s">
        <v>82</v>
      </c>
      <c r="B144" s="16">
        <v>1</v>
      </c>
      <c r="C144" s="16">
        <v>4</v>
      </c>
      <c r="D144" s="16">
        <v>4</v>
      </c>
      <c r="E144" s="16">
        <v>1</v>
      </c>
      <c r="F144" s="16">
        <v>2</v>
      </c>
      <c r="G144" s="16">
        <v>1</v>
      </c>
      <c r="H144" s="16">
        <v>0</v>
      </c>
      <c r="I144" s="16">
        <v>0</v>
      </c>
      <c r="J144" s="16">
        <v>4</v>
      </c>
      <c r="K144" s="16">
        <v>0</v>
      </c>
      <c r="L144" s="16">
        <v>1</v>
      </c>
      <c r="M144" s="16">
        <v>0</v>
      </c>
      <c r="N144" s="16">
        <v>3</v>
      </c>
      <c r="O144" s="38">
        <f t="shared" si="50"/>
        <v>0.5</v>
      </c>
      <c r="P144" s="38">
        <f t="shared" si="51"/>
        <v>0.5</v>
      </c>
      <c r="Q144" s="38">
        <f t="shared" si="52"/>
        <v>0.75</v>
      </c>
      <c r="R144" s="38">
        <f t="shared" si="53"/>
        <v>1.25</v>
      </c>
      <c r="T144" s="6" t="s">
        <v>93</v>
      </c>
      <c r="U144" s="36" t="s">
        <v>122</v>
      </c>
    </row>
    <row r="145" spans="1:22" ht="12.75" customHeight="1">
      <c r="A145" s="11" t="s">
        <v>83</v>
      </c>
      <c r="B145" s="11"/>
      <c r="C145" s="7">
        <f>SUM(C131:C144)</f>
        <v>23</v>
      </c>
      <c r="D145" s="7">
        <f t="shared" ref="D145:N145" si="54">SUM(D131:D144)</f>
        <v>20</v>
      </c>
      <c r="E145" s="7">
        <f t="shared" si="54"/>
        <v>8</v>
      </c>
      <c r="F145" s="7">
        <f t="shared" si="54"/>
        <v>7</v>
      </c>
      <c r="G145" s="7">
        <f t="shared" si="54"/>
        <v>2</v>
      </c>
      <c r="H145" s="7">
        <f t="shared" si="54"/>
        <v>0</v>
      </c>
      <c r="I145" s="7">
        <f t="shared" si="54"/>
        <v>0</v>
      </c>
      <c r="J145" s="7">
        <f t="shared" si="54"/>
        <v>10</v>
      </c>
      <c r="K145" s="7">
        <f t="shared" si="54"/>
        <v>3</v>
      </c>
      <c r="L145" s="7">
        <f t="shared" si="54"/>
        <v>2</v>
      </c>
      <c r="M145" s="7">
        <f t="shared" si="54"/>
        <v>1</v>
      </c>
      <c r="N145" s="7">
        <f t="shared" si="54"/>
        <v>9</v>
      </c>
      <c r="O145" s="38">
        <f>SUM(F145/D145)</f>
        <v>0.35</v>
      </c>
      <c r="P145" s="38">
        <f>SUM(F145,K145)/C145</f>
        <v>0.43478260869565216</v>
      </c>
      <c r="Q145" s="38">
        <f>SUM(N145/D145)</f>
        <v>0.45</v>
      </c>
      <c r="R145" s="38">
        <f>SUM(P145:Q145)</f>
        <v>0.88478260869565217</v>
      </c>
      <c r="T145" s="6" t="s">
        <v>94</v>
      </c>
      <c r="U145" s="5" t="s">
        <v>123</v>
      </c>
    </row>
    <row r="146" spans="1:22" ht="12.75" customHeight="1" thickBot="1">
      <c r="T146" s="6" t="s">
        <v>95</v>
      </c>
      <c r="U146" s="12" t="s">
        <v>124</v>
      </c>
      <c r="V146" s="6"/>
    </row>
    <row r="147" spans="1:22" ht="12.75" customHeight="1">
      <c r="A147" s="35" t="s">
        <v>152</v>
      </c>
      <c r="B147" s="7" t="s">
        <v>52</v>
      </c>
      <c r="C147" s="7" t="s">
        <v>84</v>
      </c>
      <c r="D147" s="7" t="s">
        <v>85</v>
      </c>
      <c r="E147" s="7" t="s">
        <v>86</v>
      </c>
      <c r="F147" s="7" t="s">
        <v>87</v>
      </c>
      <c r="G147" s="7" t="s">
        <v>88</v>
      </c>
      <c r="H147" s="7" t="s">
        <v>89</v>
      </c>
      <c r="I147" s="7" t="s">
        <v>56</v>
      </c>
      <c r="J147" s="7" t="s">
        <v>55</v>
      </c>
      <c r="K147" s="7" t="s">
        <v>90</v>
      </c>
      <c r="L147" s="7" t="s">
        <v>91</v>
      </c>
      <c r="M147" s="7" t="s">
        <v>61</v>
      </c>
      <c r="N147" s="7" t="s">
        <v>62</v>
      </c>
      <c r="O147" s="7" t="s">
        <v>92</v>
      </c>
      <c r="P147" s="7" t="s">
        <v>93</v>
      </c>
      <c r="Q147" s="7" t="s">
        <v>94</v>
      </c>
      <c r="R147" s="7" t="s">
        <v>95</v>
      </c>
    </row>
    <row r="148" spans="1:22" ht="12.75" customHeight="1">
      <c r="A148" s="5" t="s">
        <v>69</v>
      </c>
      <c r="B148" s="19" t="s">
        <v>48</v>
      </c>
      <c r="C148" s="19" t="s">
        <v>48</v>
      </c>
      <c r="D148" s="19" t="s">
        <v>48</v>
      </c>
      <c r="E148" s="19" t="s">
        <v>48</v>
      </c>
      <c r="F148" s="19" t="s">
        <v>48</v>
      </c>
      <c r="G148" s="20" t="s">
        <v>48</v>
      </c>
      <c r="H148" s="19" t="s">
        <v>48</v>
      </c>
      <c r="I148" s="19" t="s">
        <v>48</v>
      </c>
      <c r="J148" s="19" t="s">
        <v>48</v>
      </c>
      <c r="K148" s="19" t="s">
        <v>48</v>
      </c>
      <c r="L148" s="19" t="s">
        <v>48</v>
      </c>
      <c r="M148" s="19" t="s">
        <v>48</v>
      </c>
      <c r="N148" s="19" t="s">
        <v>48</v>
      </c>
      <c r="O148" s="9" t="e">
        <f>SUM(K148/G148)*7</f>
        <v>#VALUE!</v>
      </c>
      <c r="P148" s="9" t="e">
        <f>SUM(I148,M148)/G148</f>
        <v>#VALUE!</v>
      </c>
      <c r="Q148" s="38" t="e">
        <f>SUM(I148/H148)</f>
        <v>#VALUE!</v>
      </c>
      <c r="R148" s="38" t="e">
        <f>SUM(N148/M148)</f>
        <v>#VALUE!</v>
      </c>
      <c r="T148" s="6" t="s">
        <v>52</v>
      </c>
      <c r="U148" s="36" t="s">
        <v>96</v>
      </c>
    </row>
    <row r="149" spans="1:22" ht="12.75" customHeight="1">
      <c r="A149" s="5" t="s">
        <v>71</v>
      </c>
      <c r="B149" s="19">
        <v>1</v>
      </c>
      <c r="C149" s="19">
        <v>0</v>
      </c>
      <c r="D149" s="19">
        <v>0</v>
      </c>
      <c r="E149" s="19">
        <v>0</v>
      </c>
      <c r="F149" s="19">
        <v>0</v>
      </c>
      <c r="G149" s="20">
        <v>2</v>
      </c>
      <c r="H149" s="19">
        <v>9</v>
      </c>
      <c r="I149" s="19">
        <v>1</v>
      </c>
      <c r="J149" s="19">
        <v>2</v>
      </c>
      <c r="K149" s="19">
        <v>1</v>
      </c>
      <c r="L149" s="19">
        <v>0</v>
      </c>
      <c r="M149" s="19">
        <v>1</v>
      </c>
      <c r="N149" s="19">
        <v>1</v>
      </c>
      <c r="O149" s="9">
        <f t="shared" ref="O149:O157" si="55">SUM(K149/G149)*7</f>
        <v>3.5</v>
      </c>
      <c r="P149" s="9">
        <f t="shared" ref="P149:P157" si="56">SUM(I149,M149)/G149</f>
        <v>1</v>
      </c>
      <c r="Q149" s="38">
        <f t="shared" ref="Q149:Q157" si="57">SUM(I149/H149)</f>
        <v>0.1111111111111111</v>
      </c>
      <c r="R149" s="38">
        <f t="shared" ref="R149:R157" si="58">SUM(N149/M149)</f>
        <v>1</v>
      </c>
      <c r="T149" s="6" t="s">
        <v>53</v>
      </c>
      <c r="U149" s="5" t="s">
        <v>97</v>
      </c>
    </row>
    <row r="150" spans="1:22" ht="12.75" customHeight="1">
      <c r="A150" s="12" t="s">
        <v>72</v>
      </c>
      <c r="B150" s="19" t="s">
        <v>48</v>
      </c>
      <c r="C150" s="19" t="s">
        <v>48</v>
      </c>
      <c r="D150" s="19" t="s">
        <v>48</v>
      </c>
      <c r="E150" s="19" t="s">
        <v>48</v>
      </c>
      <c r="F150" s="19" t="s">
        <v>48</v>
      </c>
      <c r="G150" s="20" t="s">
        <v>48</v>
      </c>
      <c r="H150" s="19" t="s">
        <v>48</v>
      </c>
      <c r="I150" s="19" t="s">
        <v>48</v>
      </c>
      <c r="J150" s="19" t="s">
        <v>48</v>
      </c>
      <c r="K150" s="19" t="s">
        <v>48</v>
      </c>
      <c r="L150" s="19" t="s">
        <v>48</v>
      </c>
      <c r="M150" s="19" t="s">
        <v>48</v>
      </c>
      <c r="N150" s="19" t="s">
        <v>48</v>
      </c>
      <c r="O150" s="9" t="e">
        <f t="shared" si="55"/>
        <v>#VALUE!</v>
      </c>
      <c r="P150" s="9" t="e">
        <f t="shared" si="56"/>
        <v>#VALUE!</v>
      </c>
      <c r="Q150" s="38" t="e">
        <f t="shared" si="57"/>
        <v>#VALUE!</v>
      </c>
      <c r="R150" s="38" t="e">
        <f t="shared" si="58"/>
        <v>#VALUE!</v>
      </c>
      <c r="T150" s="6" t="s">
        <v>54</v>
      </c>
      <c r="U150" s="5" t="s">
        <v>98</v>
      </c>
    </row>
    <row r="151" spans="1:22" ht="12.75" customHeight="1">
      <c r="A151" s="5" t="s">
        <v>75</v>
      </c>
      <c r="B151" s="19" t="s">
        <v>48</v>
      </c>
      <c r="C151" s="19" t="s">
        <v>48</v>
      </c>
      <c r="D151" s="19" t="s">
        <v>48</v>
      </c>
      <c r="E151" s="19" t="s">
        <v>48</v>
      </c>
      <c r="F151" s="19" t="s">
        <v>48</v>
      </c>
      <c r="G151" s="20" t="s">
        <v>48</v>
      </c>
      <c r="H151" s="19" t="s">
        <v>48</v>
      </c>
      <c r="I151" s="19" t="s">
        <v>48</v>
      </c>
      <c r="J151" s="19" t="s">
        <v>48</v>
      </c>
      <c r="K151" s="19" t="s">
        <v>48</v>
      </c>
      <c r="L151" s="19" t="s">
        <v>48</v>
      </c>
      <c r="M151" s="19" t="s">
        <v>48</v>
      </c>
      <c r="N151" s="19" t="s">
        <v>48</v>
      </c>
      <c r="O151" s="9">
        <f>SUM(K152/G152)*7</f>
        <v>35</v>
      </c>
      <c r="P151" s="9">
        <f>SUM(I152,M152)/G152</f>
        <v>7</v>
      </c>
      <c r="Q151" s="38">
        <f>SUM(I152/H152)</f>
        <v>0.3</v>
      </c>
      <c r="R151" s="38">
        <f>SUM(N152/M152)</f>
        <v>0.25</v>
      </c>
      <c r="T151" s="6" t="s">
        <v>55</v>
      </c>
      <c r="U151" s="5" t="s">
        <v>99</v>
      </c>
    </row>
    <row r="152" spans="1:22" ht="12.75" customHeight="1">
      <c r="A152" s="12" t="s">
        <v>76</v>
      </c>
      <c r="B152" s="19">
        <v>1</v>
      </c>
      <c r="C152" s="19">
        <v>0</v>
      </c>
      <c r="D152" s="19">
        <v>0</v>
      </c>
      <c r="E152" s="19">
        <v>1</v>
      </c>
      <c r="F152" s="19">
        <v>0</v>
      </c>
      <c r="G152" s="20">
        <v>1</v>
      </c>
      <c r="H152" s="19">
        <v>10</v>
      </c>
      <c r="I152" s="19">
        <v>3</v>
      </c>
      <c r="J152" s="19">
        <v>5</v>
      </c>
      <c r="K152" s="19">
        <v>5</v>
      </c>
      <c r="L152" s="19">
        <v>2</v>
      </c>
      <c r="M152" s="19">
        <v>4</v>
      </c>
      <c r="N152" s="19">
        <v>1</v>
      </c>
      <c r="O152" s="9" t="e">
        <f>SUM(#REF!/#REF!)*7</f>
        <v>#REF!</v>
      </c>
      <c r="P152" s="9" t="e">
        <f>SUM(#REF!,#REF!)/#REF!</f>
        <v>#REF!</v>
      </c>
      <c r="Q152" s="38" t="e">
        <f>SUM(#REF!/#REF!)</f>
        <v>#REF!</v>
      </c>
      <c r="R152" s="38" t="e">
        <f>SUM(#REF!/#REF!)</f>
        <v>#REF!</v>
      </c>
      <c r="T152" s="6" t="s">
        <v>56</v>
      </c>
      <c r="U152" s="5" t="s">
        <v>100</v>
      </c>
    </row>
    <row r="153" spans="1:22" ht="12.75" customHeight="1">
      <c r="A153" s="12" t="s">
        <v>78</v>
      </c>
      <c r="B153" s="19" t="s">
        <v>48</v>
      </c>
      <c r="C153" s="19" t="s">
        <v>48</v>
      </c>
      <c r="D153" s="19" t="s">
        <v>48</v>
      </c>
      <c r="E153" s="19" t="s">
        <v>48</v>
      </c>
      <c r="F153" s="19" t="s">
        <v>48</v>
      </c>
      <c r="G153" s="20" t="s">
        <v>48</v>
      </c>
      <c r="H153" s="19" t="s">
        <v>48</v>
      </c>
      <c r="I153" s="19" t="s">
        <v>48</v>
      </c>
      <c r="J153" s="19" t="s">
        <v>48</v>
      </c>
      <c r="K153" s="19" t="s">
        <v>48</v>
      </c>
      <c r="L153" s="19" t="s">
        <v>48</v>
      </c>
      <c r="M153" s="19" t="s">
        <v>48</v>
      </c>
      <c r="N153" s="19" t="s">
        <v>48</v>
      </c>
      <c r="O153" s="9" t="e">
        <f t="shared" si="55"/>
        <v>#VALUE!</v>
      </c>
      <c r="P153" s="9" t="e">
        <f t="shared" si="56"/>
        <v>#VALUE!</v>
      </c>
      <c r="Q153" s="38" t="e">
        <f t="shared" si="57"/>
        <v>#VALUE!</v>
      </c>
      <c r="R153" s="38" t="e">
        <f t="shared" si="58"/>
        <v>#VALUE!</v>
      </c>
      <c r="T153" s="6" t="s">
        <v>57</v>
      </c>
      <c r="U153" s="5" t="s">
        <v>101</v>
      </c>
    </row>
    <row r="154" spans="1:22" ht="12.75" customHeight="1">
      <c r="A154" s="12" t="s">
        <v>79</v>
      </c>
      <c r="B154" s="19" t="s">
        <v>48</v>
      </c>
      <c r="C154" s="19" t="s">
        <v>48</v>
      </c>
      <c r="D154" s="19" t="s">
        <v>48</v>
      </c>
      <c r="E154" s="19" t="s">
        <v>48</v>
      </c>
      <c r="F154" s="19" t="s">
        <v>48</v>
      </c>
      <c r="G154" s="20" t="s">
        <v>48</v>
      </c>
      <c r="H154" s="19" t="s">
        <v>48</v>
      </c>
      <c r="I154" s="19" t="s">
        <v>48</v>
      </c>
      <c r="J154" s="19" t="s">
        <v>48</v>
      </c>
      <c r="K154" s="19" t="s">
        <v>48</v>
      </c>
      <c r="L154" s="19" t="s">
        <v>48</v>
      </c>
      <c r="M154" s="19" t="s">
        <v>48</v>
      </c>
      <c r="N154" s="19" t="s">
        <v>48</v>
      </c>
      <c r="O154" s="9" t="e">
        <f t="shared" si="55"/>
        <v>#VALUE!</v>
      </c>
      <c r="P154" s="9" t="e">
        <f t="shared" si="56"/>
        <v>#VALUE!</v>
      </c>
      <c r="Q154" s="38" t="e">
        <f t="shared" si="57"/>
        <v>#VALUE!</v>
      </c>
      <c r="R154" s="38" t="e">
        <f t="shared" si="58"/>
        <v>#VALUE!</v>
      </c>
      <c r="T154" s="6" t="s">
        <v>58</v>
      </c>
      <c r="U154" s="5" t="s">
        <v>102</v>
      </c>
    </row>
    <row r="155" spans="1:22" ht="12.75" customHeight="1">
      <c r="A155" s="5" t="s">
        <v>80</v>
      </c>
      <c r="B155" s="19">
        <v>1</v>
      </c>
      <c r="C155" s="19">
        <v>1</v>
      </c>
      <c r="D155" s="19">
        <v>0</v>
      </c>
      <c r="E155" s="19">
        <v>0</v>
      </c>
      <c r="F155" s="19">
        <v>0</v>
      </c>
      <c r="G155" s="20">
        <v>3</v>
      </c>
      <c r="H155" s="19">
        <v>20</v>
      </c>
      <c r="I155" s="19">
        <v>4</v>
      </c>
      <c r="J155" s="19">
        <v>7</v>
      </c>
      <c r="K155" s="19">
        <v>3</v>
      </c>
      <c r="L155" s="19">
        <v>0</v>
      </c>
      <c r="M155" s="19">
        <v>2</v>
      </c>
      <c r="N155" s="19">
        <v>2</v>
      </c>
      <c r="O155" s="9">
        <f t="shared" si="55"/>
        <v>7</v>
      </c>
      <c r="P155" s="9">
        <f t="shared" si="56"/>
        <v>2</v>
      </c>
      <c r="Q155" s="38">
        <f t="shared" si="57"/>
        <v>0.2</v>
      </c>
      <c r="R155" s="38">
        <f t="shared" si="58"/>
        <v>1</v>
      </c>
      <c r="T155" s="6" t="s">
        <v>59</v>
      </c>
      <c r="U155" s="5" t="s">
        <v>103</v>
      </c>
    </row>
    <row r="156" spans="1:22" ht="12.75" customHeight="1">
      <c r="A156" s="5" t="s">
        <v>81</v>
      </c>
      <c r="B156" s="19" t="s">
        <v>48</v>
      </c>
      <c r="C156" s="19" t="s">
        <v>48</v>
      </c>
      <c r="D156" s="19" t="s">
        <v>48</v>
      </c>
      <c r="E156" s="19" t="s">
        <v>48</v>
      </c>
      <c r="F156" s="19" t="s">
        <v>48</v>
      </c>
      <c r="G156" s="20" t="s">
        <v>48</v>
      </c>
      <c r="H156" s="19" t="s">
        <v>48</v>
      </c>
      <c r="I156" s="19" t="s">
        <v>48</v>
      </c>
      <c r="J156" s="19" t="s">
        <v>48</v>
      </c>
      <c r="K156" s="19" t="s">
        <v>48</v>
      </c>
      <c r="L156" s="19" t="s">
        <v>48</v>
      </c>
      <c r="M156" s="19" t="s">
        <v>48</v>
      </c>
      <c r="N156" s="19" t="s">
        <v>48</v>
      </c>
      <c r="O156" s="9" t="e">
        <f t="shared" si="55"/>
        <v>#VALUE!</v>
      </c>
      <c r="P156" s="9" t="e">
        <f t="shared" si="56"/>
        <v>#VALUE!</v>
      </c>
      <c r="Q156" s="38" t="e">
        <f t="shared" si="57"/>
        <v>#VALUE!</v>
      </c>
      <c r="R156" s="38" t="e">
        <f t="shared" si="58"/>
        <v>#VALUE!</v>
      </c>
      <c r="T156" s="6" t="s">
        <v>60</v>
      </c>
      <c r="U156" s="5" t="s">
        <v>104</v>
      </c>
    </row>
    <row r="157" spans="1:22" ht="12.75" customHeight="1">
      <c r="A157" s="11" t="s">
        <v>83</v>
      </c>
      <c r="B157" s="7">
        <v>1</v>
      </c>
      <c r="C157" s="7">
        <f t="shared" ref="C157:N157" si="59">SUM(C149:C156)</f>
        <v>1</v>
      </c>
      <c r="D157" s="7">
        <f t="shared" si="59"/>
        <v>0</v>
      </c>
      <c r="E157" s="7">
        <f t="shared" si="59"/>
        <v>1</v>
      </c>
      <c r="F157" s="7">
        <f t="shared" si="59"/>
        <v>0</v>
      </c>
      <c r="G157" s="37">
        <f t="shared" si="59"/>
        <v>6</v>
      </c>
      <c r="H157" s="7">
        <f t="shared" si="59"/>
        <v>39</v>
      </c>
      <c r="I157" s="7">
        <f t="shared" si="59"/>
        <v>8</v>
      </c>
      <c r="J157" s="7">
        <f t="shared" si="59"/>
        <v>14</v>
      </c>
      <c r="K157" s="7">
        <f t="shared" si="59"/>
        <v>9</v>
      </c>
      <c r="L157" s="7">
        <f t="shared" si="59"/>
        <v>2</v>
      </c>
      <c r="M157" s="7">
        <f t="shared" si="59"/>
        <v>7</v>
      </c>
      <c r="N157" s="7">
        <f t="shared" si="59"/>
        <v>4</v>
      </c>
      <c r="O157" s="9">
        <f t="shared" si="55"/>
        <v>10.5</v>
      </c>
      <c r="P157" s="9">
        <f t="shared" si="56"/>
        <v>2.5</v>
      </c>
      <c r="Q157" s="38">
        <f t="shared" si="57"/>
        <v>0.20512820512820512</v>
      </c>
      <c r="R157" s="38">
        <f t="shared" si="58"/>
        <v>0.5714285714285714</v>
      </c>
      <c r="T157" s="6" t="s">
        <v>61</v>
      </c>
      <c r="U157" s="5" t="s">
        <v>105</v>
      </c>
    </row>
    <row r="158" spans="1:22" ht="12.75" customHeight="1">
      <c r="T158" s="6" t="s">
        <v>62</v>
      </c>
      <c r="U158" s="5" t="s">
        <v>106</v>
      </c>
    </row>
    <row r="159" spans="1:22" ht="12.75" customHeight="1">
      <c r="A159" s="2" t="s">
        <v>309</v>
      </c>
      <c r="L159" s="11"/>
      <c r="M159" s="12"/>
      <c r="N159" s="11"/>
      <c r="O159" s="5"/>
      <c r="P159" s="5"/>
      <c r="Q159" s="11"/>
      <c r="R159" s="11"/>
      <c r="T159" s="6" t="s">
        <v>63</v>
      </c>
      <c r="U159" s="5" t="s">
        <v>107</v>
      </c>
    </row>
    <row r="160" spans="1:22" ht="12.75" customHeight="1">
      <c r="A160" s="11" t="s">
        <v>0</v>
      </c>
      <c r="B160" s="11" t="s">
        <v>1</v>
      </c>
      <c r="C160" s="11" t="s">
        <v>2</v>
      </c>
      <c r="D160" s="11" t="s">
        <v>3</v>
      </c>
      <c r="E160" s="11" t="s">
        <v>4</v>
      </c>
      <c r="F160" s="11" t="s">
        <v>5</v>
      </c>
      <c r="G160" s="11" t="s">
        <v>6</v>
      </c>
      <c r="H160" s="11" t="s">
        <v>7</v>
      </c>
      <c r="I160" s="11" t="s">
        <v>8</v>
      </c>
      <c r="K160" s="11" t="s">
        <v>9</v>
      </c>
      <c r="L160" s="11"/>
      <c r="O160" s="11"/>
      <c r="P160" s="5"/>
      <c r="Q160" s="5"/>
      <c r="R160" s="5"/>
      <c r="T160" s="6" t="s">
        <v>64</v>
      </c>
      <c r="U160" s="5" t="s">
        <v>108</v>
      </c>
    </row>
    <row r="161" spans="1:22" ht="12.75" customHeight="1">
      <c r="A161" s="12" t="s">
        <v>32</v>
      </c>
      <c r="B161" s="5">
        <v>3</v>
      </c>
      <c r="C161" s="5">
        <v>3</v>
      </c>
      <c r="D161" s="5">
        <v>0</v>
      </c>
      <c r="E161" s="5">
        <v>0</v>
      </c>
      <c r="F161" s="110">
        <v>2</v>
      </c>
      <c r="G161" s="110">
        <v>2</v>
      </c>
      <c r="H161" s="110" t="s">
        <v>48</v>
      </c>
      <c r="I161" s="2">
        <f>SUM(B161:H161)</f>
        <v>10</v>
      </c>
      <c r="K161" s="12" t="s">
        <v>310</v>
      </c>
      <c r="L161" s="11"/>
      <c r="O161" s="11"/>
      <c r="P161" s="5"/>
      <c r="Q161" s="5"/>
      <c r="R161" s="5"/>
      <c r="T161" s="6" t="s">
        <v>65</v>
      </c>
      <c r="U161" s="5" t="s">
        <v>109</v>
      </c>
    </row>
    <row r="162" spans="1:22" ht="12.75" customHeight="1" thickBot="1">
      <c r="A162" s="12" t="s">
        <v>12</v>
      </c>
      <c r="B162" s="5">
        <v>0</v>
      </c>
      <c r="C162" s="5">
        <v>1</v>
      </c>
      <c r="D162" s="5">
        <v>6</v>
      </c>
      <c r="E162" s="5">
        <v>0</v>
      </c>
      <c r="F162" s="110">
        <v>3</v>
      </c>
      <c r="G162" s="110">
        <v>1</v>
      </c>
      <c r="H162" s="110" t="s">
        <v>48</v>
      </c>
      <c r="I162" s="2">
        <f>SUM(B162:H162)</f>
        <v>11</v>
      </c>
      <c r="K162" s="12" t="s">
        <v>311</v>
      </c>
      <c r="O162" s="5"/>
      <c r="P162" s="5"/>
      <c r="Q162" s="5"/>
      <c r="R162" s="5"/>
      <c r="T162" s="6" t="s">
        <v>66</v>
      </c>
      <c r="U162" s="5" t="s">
        <v>110</v>
      </c>
    </row>
    <row r="163" spans="1:22" ht="12.75" customHeight="1">
      <c r="A163" s="35" t="s">
        <v>151</v>
      </c>
      <c r="B163" s="7" t="s">
        <v>52</v>
      </c>
      <c r="C163" s="7" t="s">
        <v>53</v>
      </c>
      <c r="D163" s="7" t="s">
        <v>54</v>
      </c>
      <c r="E163" s="7" t="s">
        <v>55</v>
      </c>
      <c r="F163" s="7" t="s">
        <v>56</v>
      </c>
      <c r="G163" s="7" t="s">
        <v>57</v>
      </c>
      <c r="H163" s="7" t="s">
        <v>58</v>
      </c>
      <c r="I163" s="7" t="s">
        <v>59</v>
      </c>
      <c r="J163" s="7" t="s">
        <v>60</v>
      </c>
      <c r="K163" s="7" t="s">
        <v>61</v>
      </c>
      <c r="L163" s="7" t="s">
        <v>62</v>
      </c>
      <c r="M163" s="7" t="s">
        <v>63</v>
      </c>
      <c r="N163" s="7" t="s">
        <v>64</v>
      </c>
      <c r="O163" s="7" t="s">
        <v>65</v>
      </c>
      <c r="P163" s="7" t="s">
        <v>66</v>
      </c>
      <c r="Q163" s="7" t="s">
        <v>67</v>
      </c>
      <c r="R163" s="7" t="s">
        <v>68</v>
      </c>
      <c r="T163" s="6" t="s">
        <v>67</v>
      </c>
      <c r="U163" s="36" t="s">
        <v>111</v>
      </c>
    </row>
    <row r="164" spans="1:22" ht="12.75" customHeight="1">
      <c r="A164" s="5" t="s">
        <v>69</v>
      </c>
      <c r="B164" s="16">
        <v>1</v>
      </c>
      <c r="C164" s="16">
        <v>4</v>
      </c>
      <c r="D164" s="16">
        <v>2</v>
      </c>
      <c r="E164" s="16">
        <v>1</v>
      </c>
      <c r="F164" s="16">
        <v>0</v>
      </c>
      <c r="G164" s="16">
        <v>0</v>
      </c>
      <c r="H164" s="16">
        <v>0</v>
      </c>
      <c r="I164" s="16">
        <v>0</v>
      </c>
      <c r="J164" s="16">
        <v>1</v>
      </c>
      <c r="K164" s="16">
        <v>1</v>
      </c>
      <c r="L164" s="16">
        <v>0</v>
      </c>
      <c r="M164" s="16">
        <v>0</v>
      </c>
      <c r="N164" s="16">
        <v>0</v>
      </c>
      <c r="O164" s="38">
        <f t="shared" ref="O164:O178" si="60">SUM(F164/D164)</f>
        <v>0</v>
      </c>
      <c r="P164" s="38">
        <f t="shared" ref="P164:P178" si="61">SUM(F164,K164)/C164</f>
        <v>0.25</v>
      </c>
      <c r="Q164" s="38">
        <f t="shared" ref="Q164:Q178" si="62">SUM(N164/D164)</f>
        <v>0</v>
      </c>
      <c r="R164" s="38">
        <f t="shared" ref="R164:R178" si="63">SUM(P164:Q164)</f>
        <v>0.25</v>
      </c>
      <c r="T164" s="6" t="s">
        <v>68</v>
      </c>
      <c r="U164" s="12" t="s">
        <v>112</v>
      </c>
    </row>
    <row r="165" spans="1:22" ht="12.75" customHeight="1">
      <c r="A165" s="12" t="s">
        <v>70</v>
      </c>
      <c r="B165" s="16">
        <v>1</v>
      </c>
      <c r="C165" s="16">
        <v>3</v>
      </c>
      <c r="D165" s="16">
        <v>2</v>
      </c>
      <c r="E165" s="16">
        <v>1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1</v>
      </c>
      <c r="L165" s="16">
        <v>1</v>
      </c>
      <c r="M165" s="16">
        <v>0</v>
      </c>
      <c r="N165" s="16">
        <v>0</v>
      </c>
      <c r="O165" s="38">
        <f t="shared" si="60"/>
        <v>0</v>
      </c>
      <c r="P165" s="38">
        <f t="shared" si="61"/>
        <v>0.33333333333333331</v>
      </c>
      <c r="Q165" s="38">
        <f t="shared" si="62"/>
        <v>0</v>
      </c>
      <c r="R165" s="38">
        <f t="shared" si="63"/>
        <v>0.33333333333333331</v>
      </c>
    </row>
    <row r="166" spans="1:22" ht="12.75" customHeight="1">
      <c r="A166" s="5" t="s">
        <v>71</v>
      </c>
      <c r="B166" s="16">
        <v>1</v>
      </c>
      <c r="C166" s="16">
        <v>3</v>
      </c>
      <c r="D166" s="16">
        <v>2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1</v>
      </c>
      <c r="L166" s="16">
        <v>2</v>
      </c>
      <c r="M166" s="16">
        <v>0</v>
      </c>
      <c r="N166" s="16">
        <v>0</v>
      </c>
      <c r="O166" s="38">
        <f t="shared" si="60"/>
        <v>0</v>
      </c>
      <c r="P166" s="38">
        <f t="shared" si="61"/>
        <v>0.33333333333333331</v>
      </c>
      <c r="Q166" s="38">
        <f t="shared" si="62"/>
        <v>0</v>
      </c>
      <c r="R166" s="38">
        <f t="shared" si="63"/>
        <v>0.33333333333333331</v>
      </c>
      <c r="T166" s="6" t="s">
        <v>52</v>
      </c>
      <c r="U166" s="5" t="s">
        <v>96</v>
      </c>
    </row>
    <row r="167" spans="1:22" ht="12.75" customHeight="1">
      <c r="A167" s="5" t="s">
        <v>72</v>
      </c>
      <c r="B167" s="16" t="s">
        <v>48</v>
      </c>
      <c r="C167" s="16" t="s">
        <v>48</v>
      </c>
      <c r="D167" s="16" t="s">
        <v>48</v>
      </c>
      <c r="E167" s="16" t="s">
        <v>48</v>
      </c>
      <c r="F167" s="16" t="s">
        <v>48</v>
      </c>
      <c r="G167" s="16" t="s">
        <v>48</v>
      </c>
      <c r="H167" s="16" t="s">
        <v>48</v>
      </c>
      <c r="I167" s="16" t="s">
        <v>48</v>
      </c>
      <c r="J167" s="16" t="s">
        <v>48</v>
      </c>
      <c r="K167" s="16" t="s">
        <v>48</v>
      </c>
      <c r="L167" s="16" t="s">
        <v>48</v>
      </c>
      <c r="M167" s="16" t="s">
        <v>48</v>
      </c>
      <c r="N167" s="16" t="s">
        <v>48</v>
      </c>
      <c r="O167" s="38" t="e">
        <f t="shared" si="60"/>
        <v>#VALUE!</v>
      </c>
      <c r="P167" s="38" t="e">
        <f t="shared" si="61"/>
        <v>#VALUE!</v>
      </c>
      <c r="Q167" s="38" t="e">
        <f t="shared" si="62"/>
        <v>#VALUE!</v>
      </c>
      <c r="R167" s="38" t="e">
        <f t="shared" si="63"/>
        <v>#VALUE!</v>
      </c>
      <c r="T167" s="6" t="s">
        <v>84</v>
      </c>
      <c r="U167" s="5" t="s">
        <v>113</v>
      </c>
      <c r="V167" s="6"/>
    </row>
    <row r="168" spans="1:22" ht="12.75" customHeight="1">
      <c r="A168" s="5" t="s">
        <v>73</v>
      </c>
      <c r="B168" s="16" t="s">
        <v>48</v>
      </c>
      <c r="C168" s="16" t="s">
        <v>48</v>
      </c>
      <c r="D168" s="16" t="s">
        <v>48</v>
      </c>
      <c r="E168" s="16" t="s">
        <v>48</v>
      </c>
      <c r="F168" s="16" t="s">
        <v>48</v>
      </c>
      <c r="G168" s="16" t="s">
        <v>48</v>
      </c>
      <c r="H168" s="16" t="s">
        <v>48</v>
      </c>
      <c r="I168" s="16" t="s">
        <v>48</v>
      </c>
      <c r="J168" s="16" t="s">
        <v>48</v>
      </c>
      <c r="K168" s="16" t="s">
        <v>48</v>
      </c>
      <c r="L168" s="16" t="s">
        <v>48</v>
      </c>
      <c r="M168" s="16" t="s">
        <v>48</v>
      </c>
      <c r="N168" s="16" t="s">
        <v>48</v>
      </c>
      <c r="O168" s="38" t="e">
        <f t="shared" si="60"/>
        <v>#VALUE!</v>
      </c>
      <c r="P168" s="38" t="e">
        <f t="shared" si="61"/>
        <v>#VALUE!</v>
      </c>
      <c r="Q168" s="38" t="e">
        <f t="shared" si="62"/>
        <v>#VALUE!</v>
      </c>
      <c r="R168" s="38" t="e">
        <f t="shared" si="63"/>
        <v>#VALUE!</v>
      </c>
      <c r="T168" s="6" t="s">
        <v>85</v>
      </c>
      <c r="U168" s="5" t="s">
        <v>114</v>
      </c>
      <c r="V168" s="6"/>
    </row>
    <row r="169" spans="1:22" ht="12.75" customHeight="1">
      <c r="A169" s="5" t="s">
        <v>74</v>
      </c>
      <c r="B169" s="16">
        <v>1</v>
      </c>
      <c r="C169" s="16">
        <v>4</v>
      </c>
      <c r="D169" s="16">
        <v>4</v>
      </c>
      <c r="E169" s="16">
        <v>2</v>
      </c>
      <c r="F169" s="16">
        <v>2</v>
      </c>
      <c r="G169" s="16">
        <v>0</v>
      </c>
      <c r="H169" s="16">
        <v>0</v>
      </c>
      <c r="I169" s="16">
        <v>0</v>
      </c>
      <c r="J169" s="16">
        <v>1</v>
      </c>
      <c r="K169" s="16">
        <v>0</v>
      </c>
      <c r="L169" s="16">
        <v>0</v>
      </c>
      <c r="M169" s="16">
        <v>1</v>
      </c>
      <c r="N169" s="16">
        <v>2</v>
      </c>
      <c r="O169" s="38">
        <f t="shared" si="60"/>
        <v>0.5</v>
      </c>
      <c r="P169" s="38">
        <f t="shared" si="61"/>
        <v>0.5</v>
      </c>
      <c r="Q169" s="38">
        <f t="shared" si="62"/>
        <v>0.5</v>
      </c>
      <c r="R169" s="38">
        <f t="shared" si="63"/>
        <v>1</v>
      </c>
      <c r="T169" s="6" t="s">
        <v>86</v>
      </c>
      <c r="U169" s="5" t="s">
        <v>115</v>
      </c>
      <c r="V169" s="6"/>
    </row>
    <row r="170" spans="1:22" ht="12.75" customHeight="1">
      <c r="A170" s="5" t="s">
        <v>75</v>
      </c>
      <c r="B170" s="16" t="s">
        <v>48</v>
      </c>
      <c r="C170" s="16" t="s">
        <v>48</v>
      </c>
      <c r="D170" s="16" t="s">
        <v>48</v>
      </c>
      <c r="E170" s="16" t="s">
        <v>48</v>
      </c>
      <c r="F170" s="16" t="s">
        <v>48</v>
      </c>
      <c r="G170" s="16" t="s">
        <v>48</v>
      </c>
      <c r="H170" s="16" t="s">
        <v>48</v>
      </c>
      <c r="I170" s="16" t="s">
        <v>48</v>
      </c>
      <c r="J170" s="16" t="s">
        <v>48</v>
      </c>
      <c r="K170" s="16" t="s">
        <v>48</v>
      </c>
      <c r="L170" s="16" t="s">
        <v>48</v>
      </c>
      <c r="M170" s="16" t="s">
        <v>48</v>
      </c>
      <c r="N170" s="16" t="s">
        <v>48</v>
      </c>
      <c r="O170" s="38" t="e">
        <f t="shared" si="60"/>
        <v>#VALUE!</v>
      </c>
      <c r="P170" s="38" t="e">
        <f t="shared" si="61"/>
        <v>#VALUE!</v>
      </c>
      <c r="Q170" s="38" t="e">
        <f t="shared" si="62"/>
        <v>#VALUE!</v>
      </c>
      <c r="R170" s="38" t="e">
        <f t="shared" si="63"/>
        <v>#VALUE!</v>
      </c>
      <c r="T170" s="6" t="s">
        <v>87</v>
      </c>
      <c r="U170" s="5" t="s">
        <v>116</v>
      </c>
      <c r="V170" s="6"/>
    </row>
    <row r="171" spans="1:22" ht="12.75" customHeight="1">
      <c r="A171" s="5" t="s">
        <v>76</v>
      </c>
      <c r="B171" s="16">
        <v>1</v>
      </c>
      <c r="C171" s="16">
        <v>4</v>
      </c>
      <c r="D171" s="16">
        <v>2</v>
      </c>
      <c r="E171" s="16">
        <v>3</v>
      </c>
      <c r="F171" s="16">
        <v>2</v>
      </c>
      <c r="G171" s="16">
        <v>1</v>
      </c>
      <c r="H171" s="16">
        <v>0</v>
      </c>
      <c r="I171" s="16">
        <v>0</v>
      </c>
      <c r="J171" s="16">
        <v>2</v>
      </c>
      <c r="K171" s="16">
        <v>2</v>
      </c>
      <c r="L171" s="16">
        <v>0</v>
      </c>
      <c r="M171" s="16">
        <v>1</v>
      </c>
      <c r="N171" s="16">
        <v>3</v>
      </c>
      <c r="O171" s="38">
        <f t="shared" si="60"/>
        <v>1</v>
      </c>
      <c r="P171" s="38">
        <f t="shared" si="61"/>
        <v>1</v>
      </c>
      <c r="Q171" s="38">
        <f t="shared" si="62"/>
        <v>1.5</v>
      </c>
      <c r="R171" s="38">
        <f t="shared" si="63"/>
        <v>2.5</v>
      </c>
      <c r="T171" s="6" t="s">
        <v>88</v>
      </c>
      <c r="U171" s="5" t="s">
        <v>117</v>
      </c>
      <c r="V171" s="6"/>
    </row>
    <row r="172" spans="1:22" ht="12.75" customHeight="1">
      <c r="A172" s="5" t="s">
        <v>77</v>
      </c>
      <c r="B172" s="16">
        <v>1</v>
      </c>
      <c r="C172" s="16">
        <v>3</v>
      </c>
      <c r="D172" s="16">
        <v>3</v>
      </c>
      <c r="E172" s="16">
        <v>0</v>
      </c>
      <c r="F172" s="16">
        <v>1</v>
      </c>
      <c r="G172" s="16">
        <v>0</v>
      </c>
      <c r="H172" s="16">
        <v>0</v>
      </c>
      <c r="I172" s="16">
        <v>0</v>
      </c>
      <c r="J172" s="16">
        <v>2</v>
      </c>
      <c r="K172" s="16">
        <v>0</v>
      </c>
      <c r="L172" s="16">
        <v>2</v>
      </c>
      <c r="M172" s="16">
        <v>0</v>
      </c>
      <c r="N172" s="16">
        <v>1</v>
      </c>
      <c r="O172" s="38">
        <f t="shared" si="60"/>
        <v>0.33333333333333331</v>
      </c>
      <c r="P172" s="38">
        <f t="shared" si="61"/>
        <v>0.33333333333333331</v>
      </c>
      <c r="Q172" s="38">
        <f t="shared" si="62"/>
        <v>0.33333333333333331</v>
      </c>
      <c r="R172" s="38">
        <f t="shared" si="63"/>
        <v>0.66666666666666663</v>
      </c>
      <c r="T172" s="6" t="s">
        <v>89</v>
      </c>
      <c r="U172" s="5" t="s">
        <v>118</v>
      </c>
      <c r="V172" s="6"/>
    </row>
    <row r="173" spans="1:22" ht="12.75" customHeight="1">
      <c r="A173" s="5" t="s">
        <v>78</v>
      </c>
      <c r="B173" s="16" t="s">
        <v>48</v>
      </c>
      <c r="C173" s="16" t="s">
        <v>48</v>
      </c>
      <c r="D173" s="16" t="s">
        <v>48</v>
      </c>
      <c r="E173" s="16" t="s">
        <v>48</v>
      </c>
      <c r="F173" s="16" t="s">
        <v>48</v>
      </c>
      <c r="G173" s="16" t="s">
        <v>48</v>
      </c>
      <c r="H173" s="16" t="s">
        <v>48</v>
      </c>
      <c r="I173" s="16" t="s">
        <v>48</v>
      </c>
      <c r="J173" s="16" t="s">
        <v>48</v>
      </c>
      <c r="K173" s="16" t="s">
        <v>48</v>
      </c>
      <c r="L173" s="16" t="s">
        <v>48</v>
      </c>
      <c r="M173" s="16" t="s">
        <v>48</v>
      </c>
      <c r="N173" s="16" t="s">
        <v>48</v>
      </c>
      <c r="O173" s="38" t="e">
        <f t="shared" si="60"/>
        <v>#VALUE!</v>
      </c>
      <c r="P173" s="38" t="e">
        <f t="shared" si="61"/>
        <v>#VALUE!</v>
      </c>
      <c r="Q173" s="38" t="e">
        <f t="shared" si="62"/>
        <v>#VALUE!</v>
      </c>
      <c r="R173" s="38" t="e">
        <f t="shared" si="63"/>
        <v>#VALUE!</v>
      </c>
      <c r="T173" s="6" t="s">
        <v>56</v>
      </c>
      <c r="U173" s="5" t="s">
        <v>100</v>
      </c>
      <c r="V173" s="6"/>
    </row>
    <row r="174" spans="1:22" ht="12.75" customHeight="1">
      <c r="A174" s="5" t="s">
        <v>79</v>
      </c>
      <c r="B174" s="16">
        <v>1</v>
      </c>
      <c r="C174" s="16">
        <v>4</v>
      </c>
      <c r="D174" s="16">
        <v>3</v>
      </c>
      <c r="E174" s="16">
        <v>2</v>
      </c>
      <c r="F174" s="16">
        <v>2</v>
      </c>
      <c r="G174" s="16">
        <v>0</v>
      </c>
      <c r="H174" s="16">
        <v>0</v>
      </c>
      <c r="I174" s="16">
        <v>0</v>
      </c>
      <c r="J174" s="16">
        <v>0</v>
      </c>
      <c r="K174" s="16">
        <v>1</v>
      </c>
      <c r="L174" s="16">
        <v>0</v>
      </c>
      <c r="M174" s="16">
        <v>2</v>
      </c>
      <c r="N174" s="16">
        <v>2</v>
      </c>
      <c r="O174" s="38">
        <f t="shared" si="60"/>
        <v>0.66666666666666663</v>
      </c>
      <c r="P174" s="38">
        <f t="shared" si="61"/>
        <v>0.75</v>
      </c>
      <c r="Q174" s="38">
        <f t="shared" si="62"/>
        <v>0.66666666666666663</v>
      </c>
      <c r="R174" s="38">
        <f t="shared" si="63"/>
        <v>1.4166666666666665</v>
      </c>
      <c r="T174" s="6" t="s">
        <v>55</v>
      </c>
      <c r="U174" s="5" t="s">
        <v>99</v>
      </c>
      <c r="V174" s="6"/>
    </row>
    <row r="175" spans="1:22" ht="12.75" customHeight="1">
      <c r="A175" s="5" t="s">
        <v>80</v>
      </c>
      <c r="B175" s="16">
        <v>1</v>
      </c>
      <c r="C175" s="16">
        <v>3</v>
      </c>
      <c r="D175" s="16">
        <v>3</v>
      </c>
      <c r="E175" s="16">
        <v>0</v>
      </c>
      <c r="F175" s="16">
        <v>1</v>
      </c>
      <c r="G175" s="16">
        <v>0</v>
      </c>
      <c r="H175" s="16">
        <v>0</v>
      </c>
      <c r="I175" s="16">
        <v>0</v>
      </c>
      <c r="J175" s="16">
        <v>3</v>
      </c>
      <c r="K175" s="16">
        <v>0</v>
      </c>
      <c r="L175" s="16">
        <v>1</v>
      </c>
      <c r="M175" s="16">
        <v>1</v>
      </c>
      <c r="N175" s="16">
        <v>1</v>
      </c>
      <c r="O175" s="38">
        <f t="shared" si="60"/>
        <v>0.33333333333333331</v>
      </c>
      <c r="P175" s="38">
        <f t="shared" si="61"/>
        <v>0.33333333333333331</v>
      </c>
      <c r="Q175" s="38">
        <f t="shared" si="62"/>
        <v>0.33333333333333331</v>
      </c>
      <c r="R175" s="38">
        <f t="shared" si="63"/>
        <v>0.66666666666666663</v>
      </c>
      <c r="T175" s="6" t="s">
        <v>90</v>
      </c>
      <c r="U175" s="5" t="s">
        <v>119</v>
      </c>
    </row>
    <row r="176" spans="1:22" ht="12.75" customHeight="1">
      <c r="A176" s="5" t="s">
        <v>81</v>
      </c>
      <c r="B176" s="16">
        <v>1</v>
      </c>
      <c r="C176" s="16">
        <v>4</v>
      </c>
      <c r="D176" s="16">
        <v>3</v>
      </c>
      <c r="E176" s="16">
        <v>1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1</v>
      </c>
      <c r="N176" s="16">
        <v>0</v>
      </c>
      <c r="O176" s="38">
        <f t="shared" si="60"/>
        <v>0</v>
      </c>
      <c r="P176" s="38">
        <f t="shared" si="61"/>
        <v>0</v>
      </c>
      <c r="Q176" s="38">
        <f t="shared" si="62"/>
        <v>0</v>
      </c>
      <c r="R176" s="38">
        <f t="shared" si="63"/>
        <v>0</v>
      </c>
      <c r="T176" s="6" t="s">
        <v>91</v>
      </c>
      <c r="U176" s="5" t="s">
        <v>120</v>
      </c>
    </row>
    <row r="177" spans="1:22" ht="12.75" customHeight="1">
      <c r="A177" s="5" t="s">
        <v>82</v>
      </c>
      <c r="B177" s="16">
        <v>1</v>
      </c>
      <c r="C177" s="16">
        <v>4</v>
      </c>
      <c r="D177" s="16">
        <v>3</v>
      </c>
      <c r="E177" s="16">
        <v>1</v>
      </c>
      <c r="F177" s="16">
        <v>1</v>
      </c>
      <c r="G177" s="16">
        <v>1</v>
      </c>
      <c r="H177" s="16">
        <v>0</v>
      </c>
      <c r="I177" s="16">
        <v>0</v>
      </c>
      <c r="J177" s="16">
        <v>2</v>
      </c>
      <c r="K177" s="16">
        <v>1</v>
      </c>
      <c r="L177" s="16">
        <v>1</v>
      </c>
      <c r="M177" s="16">
        <v>1</v>
      </c>
      <c r="N177" s="16">
        <v>2</v>
      </c>
      <c r="O177" s="38">
        <f t="shared" si="60"/>
        <v>0.33333333333333331</v>
      </c>
      <c r="P177" s="38">
        <f t="shared" si="61"/>
        <v>0.5</v>
      </c>
      <c r="Q177" s="38">
        <f t="shared" si="62"/>
        <v>0.66666666666666663</v>
      </c>
      <c r="R177" s="38">
        <f t="shared" si="63"/>
        <v>1.1666666666666665</v>
      </c>
      <c r="T177" s="6" t="s">
        <v>61</v>
      </c>
      <c r="U177" s="5" t="s">
        <v>105</v>
      </c>
    </row>
    <row r="178" spans="1:22" ht="12.75" customHeight="1">
      <c r="A178" s="11" t="s">
        <v>83</v>
      </c>
      <c r="B178" s="11"/>
      <c r="C178" s="7">
        <f>SUM(C164:C177)</f>
        <v>36</v>
      </c>
      <c r="D178" s="7">
        <f t="shared" ref="D178:N178" si="64">SUM(D164:D177)</f>
        <v>27</v>
      </c>
      <c r="E178" s="7">
        <f t="shared" si="64"/>
        <v>11</v>
      </c>
      <c r="F178" s="7">
        <f t="shared" si="64"/>
        <v>9</v>
      </c>
      <c r="G178" s="7">
        <f t="shared" si="64"/>
        <v>2</v>
      </c>
      <c r="H178" s="7">
        <f t="shared" si="64"/>
        <v>0</v>
      </c>
      <c r="I178" s="7">
        <f t="shared" si="64"/>
        <v>0</v>
      </c>
      <c r="J178" s="7">
        <f t="shared" si="64"/>
        <v>11</v>
      </c>
      <c r="K178" s="7">
        <f t="shared" si="64"/>
        <v>7</v>
      </c>
      <c r="L178" s="7">
        <f t="shared" si="64"/>
        <v>7</v>
      </c>
      <c r="M178" s="7">
        <f t="shared" si="64"/>
        <v>7</v>
      </c>
      <c r="N178" s="7">
        <f t="shared" si="64"/>
        <v>11</v>
      </c>
      <c r="O178" s="38">
        <f t="shared" si="60"/>
        <v>0.33333333333333331</v>
      </c>
      <c r="P178" s="38">
        <f t="shared" si="61"/>
        <v>0.44444444444444442</v>
      </c>
      <c r="Q178" s="38">
        <f t="shared" si="62"/>
        <v>0.40740740740740738</v>
      </c>
      <c r="R178" s="38">
        <f t="shared" si="63"/>
        <v>0.85185185185185186</v>
      </c>
      <c r="T178" s="6" t="s">
        <v>62</v>
      </c>
      <c r="U178" s="5" t="s">
        <v>106</v>
      </c>
    </row>
    <row r="179" spans="1:22" ht="12.75" customHeight="1" thickBot="1">
      <c r="T179" s="6" t="s">
        <v>92</v>
      </c>
      <c r="U179" s="5" t="s">
        <v>121</v>
      </c>
    </row>
    <row r="180" spans="1:22" ht="12.75" customHeight="1">
      <c r="A180" s="35" t="s">
        <v>152</v>
      </c>
      <c r="B180" s="7" t="s">
        <v>52</v>
      </c>
      <c r="C180" s="7" t="s">
        <v>84</v>
      </c>
      <c r="D180" s="7" t="s">
        <v>85</v>
      </c>
      <c r="E180" s="7" t="s">
        <v>86</v>
      </c>
      <c r="F180" s="7" t="s">
        <v>87</v>
      </c>
      <c r="G180" s="7" t="s">
        <v>88</v>
      </c>
      <c r="H180" s="7" t="s">
        <v>89</v>
      </c>
      <c r="I180" s="7" t="s">
        <v>56</v>
      </c>
      <c r="J180" s="7" t="s">
        <v>55</v>
      </c>
      <c r="K180" s="7" t="s">
        <v>90</v>
      </c>
      <c r="L180" s="7" t="s">
        <v>91</v>
      </c>
      <c r="M180" s="7" t="s">
        <v>61</v>
      </c>
      <c r="N180" s="7" t="s">
        <v>62</v>
      </c>
      <c r="O180" s="7" t="s">
        <v>92</v>
      </c>
      <c r="P180" s="7" t="s">
        <v>93</v>
      </c>
      <c r="Q180" s="7" t="s">
        <v>94</v>
      </c>
      <c r="R180" s="7" t="s">
        <v>95</v>
      </c>
      <c r="T180" s="6" t="s">
        <v>93</v>
      </c>
      <c r="U180" s="36" t="s">
        <v>122</v>
      </c>
    </row>
    <row r="181" spans="1:22" ht="12.75" customHeight="1">
      <c r="A181" s="5" t="s">
        <v>69</v>
      </c>
      <c r="B181" s="19">
        <v>1</v>
      </c>
      <c r="C181" s="19">
        <v>0</v>
      </c>
      <c r="D181" s="19">
        <v>1</v>
      </c>
      <c r="E181" s="19">
        <v>0</v>
      </c>
      <c r="F181" s="19">
        <v>0</v>
      </c>
      <c r="G181" s="20">
        <v>3</v>
      </c>
      <c r="H181" s="19">
        <v>17</v>
      </c>
      <c r="I181" s="19">
        <v>4</v>
      </c>
      <c r="J181" s="19">
        <v>4</v>
      </c>
      <c r="K181" s="19">
        <v>4</v>
      </c>
      <c r="L181" s="19">
        <v>0</v>
      </c>
      <c r="M181" s="19">
        <v>2</v>
      </c>
      <c r="N181" s="19">
        <v>1</v>
      </c>
      <c r="O181" s="9">
        <f t="shared" ref="O181:O190" si="65">SUM(K181/G181)*7</f>
        <v>9.3333333333333321</v>
      </c>
      <c r="P181" s="9">
        <f t="shared" ref="P181:P190" si="66">SUM(I181,M181)/G181</f>
        <v>2</v>
      </c>
      <c r="Q181" s="38">
        <f t="shared" ref="Q181:Q190" si="67">SUM(I181/H181)</f>
        <v>0.23529411764705882</v>
      </c>
      <c r="R181" s="38">
        <f t="shared" ref="R181:R190" si="68">SUM(N181/M181)</f>
        <v>0.5</v>
      </c>
      <c r="T181" s="6" t="s">
        <v>94</v>
      </c>
      <c r="U181" s="5" t="s">
        <v>123</v>
      </c>
    </row>
    <row r="182" spans="1:22" ht="12.75" customHeight="1">
      <c r="A182" s="5" t="s">
        <v>71</v>
      </c>
      <c r="B182" s="19" t="s">
        <v>48</v>
      </c>
      <c r="C182" s="19" t="s">
        <v>48</v>
      </c>
      <c r="D182" s="19" t="s">
        <v>48</v>
      </c>
      <c r="E182" s="19" t="s">
        <v>48</v>
      </c>
      <c r="F182" s="19" t="s">
        <v>48</v>
      </c>
      <c r="G182" s="20" t="s">
        <v>48</v>
      </c>
      <c r="H182" s="19" t="s">
        <v>48</v>
      </c>
      <c r="I182" s="19" t="s">
        <v>48</v>
      </c>
      <c r="J182" s="19" t="s">
        <v>48</v>
      </c>
      <c r="K182" s="19" t="s">
        <v>48</v>
      </c>
      <c r="L182" s="19" t="s">
        <v>48</v>
      </c>
      <c r="M182" s="19" t="s">
        <v>48</v>
      </c>
      <c r="N182" s="19" t="s">
        <v>48</v>
      </c>
      <c r="O182" s="9" t="e">
        <f t="shared" si="65"/>
        <v>#VALUE!</v>
      </c>
      <c r="P182" s="9" t="e">
        <f t="shared" si="66"/>
        <v>#VALUE!</v>
      </c>
      <c r="Q182" s="38" t="e">
        <f t="shared" si="67"/>
        <v>#VALUE!</v>
      </c>
      <c r="R182" s="38" t="e">
        <f t="shared" si="68"/>
        <v>#VALUE!</v>
      </c>
      <c r="T182" s="6" t="s">
        <v>95</v>
      </c>
      <c r="U182" s="12" t="s">
        <v>124</v>
      </c>
      <c r="V182" s="6"/>
    </row>
    <row r="183" spans="1:22" ht="12.75" customHeight="1">
      <c r="A183" s="12" t="s">
        <v>72</v>
      </c>
      <c r="B183" s="19" t="s">
        <v>48</v>
      </c>
      <c r="C183" s="19" t="s">
        <v>48</v>
      </c>
      <c r="D183" s="19" t="s">
        <v>48</v>
      </c>
      <c r="E183" s="19" t="s">
        <v>48</v>
      </c>
      <c r="F183" s="19" t="s">
        <v>48</v>
      </c>
      <c r="G183" s="20" t="s">
        <v>48</v>
      </c>
      <c r="H183" s="19" t="s">
        <v>48</v>
      </c>
      <c r="I183" s="19" t="s">
        <v>48</v>
      </c>
      <c r="J183" s="19" t="s">
        <v>48</v>
      </c>
      <c r="K183" s="19" t="s">
        <v>48</v>
      </c>
      <c r="L183" s="19" t="s">
        <v>48</v>
      </c>
      <c r="M183" s="19" t="s">
        <v>48</v>
      </c>
      <c r="N183" s="19" t="s">
        <v>48</v>
      </c>
      <c r="O183" s="9" t="e">
        <f t="shared" si="65"/>
        <v>#VALUE!</v>
      </c>
      <c r="P183" s="9" t="e">
        <f t="shared" si="66"/>
        <v>#VALUE!</v>
      </c>
      <c r="Q183" s="38" t="e">
        <f t="shared" si="67"/>
        <v>#VALUE!</v>
      </c>
      <c r="R183" s="38" t="e">
        <f t="shared" si="68"/>
        <v>#VALUE!</v>
      </c>
    </row>
    <row r="184" spans="1:22" ht="12.75" customHeight="1">
      <c r="A184" s="5" t="s">
        <v>75</v>
      </c>
      <c r="B184" s="19" t="s">
        <v>48</v>
      </c>
      <c r="C184" s="19" t="s">
        <v>48</v>
      </c>
      <c r="D184" s="19" t="s">
        <v>48</v>
      </c>
      <c r="E184" s="19" t="s">
        <v>48</v>
      </c>
      <c r="F184" s="19" t="s">
        <v>48</v>
      </c>
      <c r="G184" s="20" t="s">
        <v>48</v>
      </c>
      <c r="H184" s="19" t="s">
        <v>48</v>
      </c>
      <c r="I184" s="19" t="s">
        <v>48</v>
      </c>
      <c r="J184" s="19" t="s">
        <v>48</v>
      </c>
      <c r="K184" s="19" t="s">
        <v>48</v>
      </c>
      <c r="L184" s="19" t="s">
        <v>48</v>
      </c>
      <c r="M184" s="19" t="s">
        <v>48</v>
      </c>
      <c r="N184" s="19" t="s">
        <v>48</v>
      </c>
      <c r="O184" s="9" t="e">
        <f>SUM(K185/G185)*7</f>
        <v>#VALUE!</v>
      </c>
      <c r="P184" s="9" t="e">
        <f>SUM(I185,M185)/G185</f>
        <v>#VALUE!</v>
      </c>
      <c r="Q184" s="38" t="e">
        <f>SUM(I185/H185)</f>
        <v>#VALUE!</v>
      </c>
      <c r="R184" s="38" t="e">
        <f>SUM(N185/M185)</f>
        <v>#VALUE!</v>
      </c>
      <c r="T184" s="6" t="s">
        <v>52</v>
      </c>
      <c r="U184" s="36" t="s">
        <v>96</v>
      </c>
    </row>
    <row r="185" spans="1:22" ht="12.75" customHeight="1">
      <c r="A185" s="12" t="s">
        <v>76</v>
      </c>
      <c r="B185" s="19" t="s">
        <v>48</v>
      </c>
      <c r="C185" s="19" t="s">
        <v>48</v>
      </c>
      <c r="D185" s="19" t="s">
        <v>48</v>
      </c>
      <c r="E185" s="19" t="s">
        <v>48</v>
      </c>
      <c r="F185" s="19" t="s">
        <v>48</v>
      </c>
      <c r="G185" s="20" t="s">
        <v>48</v>
      </c>
      <c r="H185" s="19" t="s">
        <v>48</v>
      </c>
      <c r="I185" s="19" t="s">
        <v>48</v>
      </c>
      <c r="J185" s="19" t="s">
        <v>48</v>
      </c>
      <c r="K185" s="19" t="s">
        <v>48</v>
      </c>
      <c r="L185" s="19" t="s">
        <v>48</v>
      </c>
      <c r="M185" s="19" t="s">
        <v>48</v>
      </c>
      <c r="N185" s="19" t="s">
        <v>48</v>
      </c>
      <c r="O185" s="9" t="e">
        <f>SUM(#REF!/#REF!)*7</f>
        <v>#REF!</v>
      </c>
      <c r="P185" s="9" t="e">
        <f>SUM(#REF!,#REF!)/#REF!</f>
        <v>#REF!</v>
      </c>
      <c r="Q185" s="38" t="e">
        <f>SUM(#REF!/#REF!)</f>
        <v>#REF!</v>
      </c>
      <c r="R185" s="38" t="e">
        <f>SUM(#REF!/#REF!)</f>
        <v>#REF!</v>
      </c>
      <c r="T185" s="6" t="s">
        <v>53</v>
      </c>
      <c r="U185" s="5" t="s">
        <v>97</v>
      </c>
    </row>
    <row r="186" spans="1:22" ht="12.75" customHeight="1">
      <c r="A186" s="12" t="s">
        <v>78</v>
      </c>
      <c r="B186" s="19" t="s">
        <v>48</v>
      </c>
      <c r="C186" s="19" t="s">
        <v>48</v>
      </c>
      <c r="D186" s="19" t="s">
        <v>48</v>
      </c>
      <c r="E186" s="19" t="s">
        <v>48</v>
      </c>
      <c r="F186" s="19" t="s">
        <v>48</v>
      </c>
      <c r="G186" s="20" t="s">
        <v>48</v>
      </c>
      <c r="H186" s="19" t="s">
        <v>48</v>
      </c>
      <c r="I186" s="19" t="s">
        <v>48</v>
      </c>
      <c r="J186" s="19" t="s">
        <v>48</v>
      </c>
      <c r="K186" s="19" t="s">
        <v>48</v>
      </c>
      <c r="L186" s="19" t="s">
        <v>48</v>
      </c>
      <c r="M186" s="19" t="s">
        <v>48</v>
      </c>
      <c r="N186" s="19" t="s">
        <v>48</v>
      </c>
      <c r="O186" s="9" t="e">
        <f t="shared" si="65"/>
        <v>#VALUE!</v>
      </c>
      <c r="P186" s="9" t="e">
        <f t="shared" si="66"/>
        <v>#VALUE!</v>
      </c>
      <c r="Q186" s="38" t="e">
        <f t="shared" si="67"/>
        <v>#VALUE!</v>
      </c>
      <c r="R186" s="38" t="e">
        <f t="shared" si="68"/>
        <v>#VALUE!</v>
      </c>
      <c r="T186" s="6" t="s">
        <v>54</v>
      </c>
      <c r="U186" s="5" t="s">
        <v>98</v>
      </c>
    </row>
    <row r="187" spans="1:22" ht="12.75" customHeight="1">
      <c r="A187" s="12" t="s">
        <v>79</v>
      </c>
      <c r="B187" s="19">
        <v>1</v>
      </c>
      <c r="C187" s="19">
        <v>1</v>
      </c>
      <c r="D187" s="19">
        <v>0</v>
      </c>
      <c r="E187" s="19">
        <v>0</v>
      </c>
      <c r="F187" s="19">
        <v>0</v>
      </c>
      <c r="G187" s="20">
        <v>3</v>
      </c>
      <c r="H187" s="19">
        <v>20</v>
      </c>
      <c r="I187" s="19">
        <v>4</v>
      </c>
      <c r="J187" s="19">
        <v>6</v>
      </c>
      <c r="K187" s="19">
        <v>5</v>
      </c>
      <c r="L187" s="19">
        <v>0</v>
      </c>
      <c r="M187" s="19">
        <v>7</v>
      </c>
      <c r="N187" s="19">
        <v>2</v>
      </c>
      <c r="O187" s="9">
        <f t="shared" si="65"/>
        <v>11.666666666666668</v>
      </c>
      <c r="P187" s="9">
        <f t="shared" si="66"/>
        <v>3.6666666666666665</v>
      </c>
      <c r="Q187" s="38">
        <f t="shared" si="67"/>
        <v>0.2</v>
      </c>
      <c r="R187" s="38">
        <f t="shared" si="68"/>
        <v>0.2857142857142857</v>
      </c>
      <c r="T187" s="6" t="s">
        <v>55</v>
      </c>
      <c r="U187" s="5" t="s">
        <v>99</v>
      </c>
    </row>
    <row r="188" spans="1:22" ht="12.75" customHeight="1">
      <c r="A188" s="5" t="s">
        <v>80</v>
      </c>
      <c r="B188" s="19" t="s">
        <v>48</v>
      </c>
      <c r="C188" s="19" t="s">
        <v>48</v>
      </c>
      <c r="D188" s="19" t="s">
        <v>48</v>
      </c>
      <c r="E188" s="19" t="s">
        <v>48</v>
      </c>
      <c r="F188" s="19" t="s">
        <v>48</v>
      </c>
      <c r="G188" s="20" t="s">
        <v>48</v>
      </c>
      <c r="H188" s="19" t="s">
        <v>48</v>
      </c>
      <c r="I188" s="19" t="s">
        <v>48</v>
      </c>
      <c r="J188" s="19" t="s">
        <v>48</v>
      </c>
      <c r="K188" s="19" t="s">
        <v>48</v>
      </c>
      <c r="L188" s="19" t="s">
        <v>48</v>
      </c>
      <c r="M188" s="19" t="s">
        <v>48</v>
      </c>
      <c r="N188" s="19" t="s">
        <v>48</v>
      </c>
      <c r="O188" s="9" t="e">
        <f t="shared" si="65"/>
        <v>#VALUE!</v>
      </c>
      <c r="P188" s="9" t="e">
        <f t="shared" si="66"/>
        <v>#VALUE!</v>
      </c>
      <c r="Q188" s="38" t="e">
        <f t="shared" si="67"/>
        <v>#VALUE!</v>
      </c>
      <c r="R188" s="38" t="e">
        <f t="shared" si="68"/>
        <v>#VALUE!</v>
      </c>
      <c r="T188" s="6" t="s">
        <v>56</v>
      </c>
      <c r="U188" s="5" t="s">
        <v>100</v>
      </c>
    </row>
    <row r="189" spans="1:22" ht="12.75" customHeight="1">
      <c r="A189" s="5" t="s">
        <v>81</v>
      </c>
      <c r="B189" s="19" t="s">
        <v>48</v>
      </c>
      <c r="C189" s="19" t="s">
        <v>48</v>
      </c>
      <c r="D189" s="19" t="s">
        <v>48</v>
      </c>
      <c r="E189" s="19" t="s">
        <v>48</v>
      </c>
      <c r="F189" s="19" t="s">
        <v>48</v>
      </c>
      <c r="G189" s="20" t="s">
        <v>48</v>
      </c>
      <c r="H189" s="19" t="s">
        <v>48</v>
      </c>
      <c r="I189" s="19" t="s">
        <v>48</v>
      </c>
      <c r="J189" s="19" t="s">
        <v>48</v>
      </c>
      <c r="K189" s="19" t="s">
        <v>48</v>
      </c>
      <c r="L189" s="19" t="s">
        <v>48</v>
      </c>
      <c r="M189" s="19" t="s">
        <v>48</v>
      </c>
      <c r="N189" s="19" t="s">
        <v>48</v>
      </c>
      <c r="O189" s="9" t="e">
        <f t="shared" si="65"/>
        <v>#VALUE!</v>
      </c>
      <c r="P189" s="9" t="e">
        <f t="shared" si="66"/>
        <v>#VALUE!</v>
      </c>
      <c r="Q189" s="38" t="e">
        <f t="shared" si="67"/>
        <v>#VALUE!</v>
      </c>
      <c r="R189" s="38" t="e">
        <f t="shared" si="68"/>
        <v>#VALUE!</v>
      </c>
      <c r="T189" s="6" t="s">
        <v>57</v>
      </c>
      <c r="U189" s="5" t="s">
        <v>101</v>
      </c>
    </row>
    <row r="190" spans="1:22" ht="12.75" customHeight="1">
      <c r="A190" s="11" t="s">
        <v>83</v>
      </c>
      <c r="B190" s="7">
        <v>1</v>
      </c>
      <c r="C190" s="7">
        <f t="shared" ref="C190:N190" si="69">SUM(C182:C189)</f>
        <v>1</v>
      </c>
      <c r="D190" s="7">
        <f t="shared" si="69"/>
        <v>0</v>
      </c>
      <c r="E190" s="7">
        <f t="shared" si="69"/>
        <v>0</v>
      </c>
      <c r="F190" s="7">
        <f t="shared" si="69"/>
        <v>0</v>
      </c>
      <c r="G190" s="37">
        <f>SUM(G181:G189)</f>
        <v>6</v>
      </c>
      <c r="H190" s="7">
        <f t="shared" si="69"/>
        <v>20</v>
      </c>
      <c r="I190" s="7">
        <f t="shared" si="69"/>
        <v>4</v>
      </c>
      <c r="J190" s="7">
        <f t="shared" si="69"/>
        <v>6</v>
      </c>
      <c r="K190" s="7">
        <f t="shared" si="69"/>
        <v>5</v>
      </c>
      <c r="L190" s="7">
        <f t="shared" si="69"/>
        <v>0</v>
      </c>
      <c r="M190" s="7">
        <f t="shared" si="69"/>
        <v>7</v>
      </c>
      <c r="N190" s="7">
        <f t="shared" si="69"/>
        <v>2</v>
      </c>
      <c r="O190" s="9">
        <f t="shared" si="65"/>
        <v>5.8333333333333339</v>
      </c>
      <c r="P190" s="9">
        <f t="shared" si="66"/>
        <v>1.8333333333333333</v>
      </c>
      <c r="Q190" s="38">
        <f t="shared" si="67"/>
        <v>0.2</v>
      </c>
      <c r="R190" s="38">
        <f t="shared" si="68"/>
        <v>0.2857142857142857</v>
      </c>
      <c r="T190" s="6" t="s">
        <v>58</v>
      </c>
      <c r="U190" s="5" t="s">
        <v>102</v>
      </c>
    </row>
    <row r="191" spans="1:22" ht="12.75" customHeight="1">
      <c r="T191" s="6" t="s">
        <v>59</v>
      </c>
      <c r="U191" s="5" t="s">
        <v>103</v>
      </c>
    </row>
    <row r="192" spans="1:22" ht="12.75" customHeight="1">
      <c r="A192" s="2" t="s">
        <v>306</v>
      </c>
      <c r="L192" s="11"/>
      <c r="M192" s="12"/>
      <c r="N192" s="11"/>
      <c r="O192" s="5"/>
      <c r="P192" s="5"/>
      <c r="Q192" s="11"/>
      <c r="R192" s="11"/>
      <c r="T192" s="6" t="s">
        <v>60</v>
      </c>
      <c r="U192" s="5" t="s">
        <v>104</v>
      </c>
    </row>
    <row r="193" spans="1:22" ht="12.75" customHeight="1">
      <c r="A193" s="11" t="s">
        <v>0</v>
      </c>
      <c r="B193" s="11" t="s">
        <v>1</v>
      </c>
      <c r="C193" s="11" t="s">
        <v>2</v>
      </c>
      <c r="D193" s="11" t="s">
        <v>3</v>
      </c>
      <c r="E193" s="11" t="s">
        <v>4</v>
      </c>
      <c r="F193" s="11" t="s">
        <v>5</v>
      </c>
      <c r="G193" s="11" t="s">
        <v>6</v>
      </c>
      <c r="H193" s="11" t="s">
        <v>7</v>
      </c>
      <c r="I193" s="11" t="s">
        <v>8</v>
      </c>
      <c r="K193" s="11" t="s">
        <v>9</v>
      </c>
      <c r="L193" s="11"/>
      <c r="O193" s="11"/>
      <c r="P193" s="5"/>
      <c r="Q193" s="5"/>
      <c r="R193" s="5"/>
      <c r="T193" s="6" t="s">
        <v>61</v>
      </c>
      <c r="U193" s="5" t="s">
        <v>105</v>
      </c>
    </row>
    <row r="194" spans="1:22" ht="12.75" customHeight="1">
      <c r="A194" s="12" t="s">
        <v>28</v>
      </c>
      <c r="B194" s="5">
        <v>0</v>
      </c>
      <c r="C194" s="5">
        <v>0</v>
      </c>
      <c r="D194" s="5">
        <v>0</v>
      </c>
      <c r="E194" s="5">
        <v>0</v>
      </c>
      <c r="F194" s="110">
        <v>0</v>
      </c>
      <c r="G194" s="110" t="s">
        <v>48</v>
      </c>
      <c r="H194" s="110" t="s">
        <v>48</v>
      </c>
      <c r="I194" s="2">
        <f>SUM(B194:H194)</f>
        <v>0</v>
      </c>
      <c r="K194" s="12" t="s">
        <v>302</v>
      </c>
      <c r="L194" s="11"/>
      <c r="O194" s="11"/>
      <c r="P194" s="5"/>
      <c r="Q194" s="5"/>
      <c r="R194" s="5"/>
      <c r="T194" s="6" t="s">
        <v>62</v>
      </c>
      <c r="U194" s="5" t="s">
        <v>106</v>
      </c>
    </row>
    <row r="195" spans="1:22" ht="12.75" customHeight="1" thickBot="1">
      <c r="A195" s="12" t="s">
        <v>12</v>
      </c>
      <c r="B195" s="5">
        <v>4</v>
      </c>
      <c r="C195" s="5">
        <v>0</v>
      </c>
      <c r="D195" s="5">
        <v>0</v>
      </c>
      <c r="E195" s="5">
        <v>1</v>
      </c>
      <c r="F195" s="110">
        <v>2</v>
      </c>
      <c r="G195" s="110" t="s">
        <v>48</v>
      </c>
      <c r="H195" s="110" t="s">
        <v>48</v>
      </c>
      <c r="I195" s="2">
        <f>SUM(B195:H195)</f>
        <v>7</v>
      </c>
      <c r="K195" s="12" t="s">
        <v>303</v>
      </c>
      <c r="O195" s="5"/>
      <c r="P195" s="5"/>
      <c r="Q195" s="5"/>
      <c r="R195" s="5"/>
      <c r="T195" s="6" t="s">
        <v>63</v>
      </c>
      <c r="U195" s="5" t="s">
        <v>107</v>
      </c>
    </row>
    <row r="196" spans="1:22" ht="12.75" customHeight="1">
      <c r="A196" s="35" t="s">
        <v>151</v>
      </c>
      <c r="B196" s="7" t="s">
        <v>52</v>
      </c>
      <c r="C196" s="7" t="s">
        <v>53</v>
      </c>
      <c r="D196" s="7" t="s">
        <v>54</v>
      </c>
      <c r="E196" s="7" t="s">
        <v>55</v>
      </c>
      <c r="F196" s="7" t="s">
        <v>56</v>
      </c>
      <c r="G196" s="7" t="s">
        <v>57</v>
      </c>
      <c r="H196" s="7" t="s">
        <v>58</v>
      </c>
      <c r="I196" s="7" t="s">
        <v>59</v>
      </c>
      <c r="J196" s="7" t="s">
        <v>60</v>
      </c>
      <c r="K196" s="7" t="s">
        <v>61</v>
      </c>
      <c r="L196" s="7" t="s">
        <v>62</v>
      </c>
      <c r="M196" s="7" t="s">
        <v>63</v>
      </c>
      <c r="N196" s="7" t="s">
        <v>64</v>
      </c>
      <c r="O196" s="7" t="s">
        <v>65</v>
      </c>
      <c r="P196" s="7" t="s">
        <v>66</v>
      </c>
      <c r="Q196" s="7" t="s">
        <v>67</v>
      </c>
      <c r="R196" s="7" t="s">
        <v>68</v>
      </c>
      <c r="T196" s="6" t="s">
        <v>64</v>
      </c>
      <c r="U196" s="5" t="s">
        <v>108</v>
      </c>
    </row>
    <row r="197" spans="1:22" ht="12.75" customHeight="1">
      <c r="A197" s="5" t="s">
        <v>69</v>
      </c>
      <c r="B197" s="16">
        <v>1</v>
      </c>
      <c r="C197" s="16">
        <v>3</v>
      </c>
      <c r="D197" s="16">
        <v>3</v>
      </c>
      <c r="E197" s="16">
        <v>1</v>
      </c>
      <c r="F197" s="16">
        <v>2</v>
      </c>
      <c r="G197" s="16">
        <v>0</v>
      </c>
      <c r="H197" s="16">
        <v>0</v>
      </c>
      <c r="I197" s="16">
        <v>0</v>
      </c>
      <c r="J197" s="16">
        <v>2</v>
      </c>
      <c r="K197" s="16">
        <v>0</v>
      </c>
      <c r="L197" s="16">
        <v>0</v>
      </c>
      <c r="M197" s="16">
        <v>0</v>
      </c>
      <c r="N197" s="16">
        <v>2</v>
      </c>
      <c r="O197" s="38">
        <f t="shared" ref="O197:O211" si="70">SUM(F197/D197)</f>
        <v>0.66666666666666663</v>
      </c>
      <c r="P197" s="38">
        <f t="shared" ref="P197:P211" si="71">SUM(F197,K197)/C197</f>
        <v>0.66666666666666663</v>
      </c>
      <c r="Q197" s="38">
        <f t="shared" ref="Q197:Q211" si="72">SUM(N197/D197)</f>
        <v>0.66666666666666663</v>
      </c>
      <c r="R197" s="38">
        <f t="shared" ref="R197:R211" si="73">SUM(P197:Q197)</f>
        <v>1.3333333333333333</v>
      </c>
      <c r="T197" s="6" t="s">
        <v>65</v>
      </c>
      <c r="U197" s="5" t="s">
        <v>109</v>
      </c>
    </row>
    <row r="198" spans="1:22" ht="12.75" customHeight="1">
      <c r="A198" s="12" t="s">
        <v>70</v>
      </c>
      <c r="B198" s="16">
        <v>1</v>
      </c>
      <c r="C198" s="16">
        <v>2</v>
      </c>
      <c r="D198" s="16">
        <v>2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38">
        <f t="shared" si="70"/>
        <v>0</v>
      </c>
      <c r="P198" s="38">
        <f t="shared" si="71"/>
        <v>0</v>
      </c>
      <c r="Q198" s="38">
        <f t="shared" si="72"/>
        <v>0</v>
      </c>
      <c r="R198" s="38">
        <f t="shared" si="73"/>
        <v>0</v>
      </c>
      <c r="T198" s="6" t="s">
        <v>66</v>
      </c>
      <c r="U198" s="5" t="s">
        <v>110</v>
      </c>
    </row>
    <row r="199" spans="1:22" ht="12.75" customHeight="1">
      <c r="A199" s="5" t="s">
        <v>71</v>
      </c>
      <c r="B199" s="16">
        <v>1</v>
      </c>
      <c r="C199" s="16">
        <v>2</v>
      </c>
      <c r="D199" s="16">
        <v>2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1</v>
      </c>
      <c r="M199" s="16">
        <v>0</v>
      </c>
      <c r="N199" s="16">
        <v>0</v>
      </c>
      <c r="O199" s="38">
        <f t="shared" si="70"/>
        <v>0</v>
      </c>
      <c r="P199" s="38">
        <f t="shared" si="71"/>
        <v>0</v>
      </c>
      <c r="Q199" s="38">
        <f t="shared" si="72"/>
        <v>0</v>
      </c>
      <c r="R199" s="38">
        <f t="shared" si="73"/>
        <v>0</v>
      </c>
      <c r="T199" s="6" t="s">
        <v>67</v>
      </c>
      <c r="U199" s="36" t="s">
        <v>111</v>
      </c>
    </row>
    <row r="200" spans="1:22" ht="12.75" customHeight="1">
      <c r="A200" s="5" t="s">
        <v>72</v>
      </c>
      <c r="B200" s="16" t="s">
        <v>48</v>
      </c>
      <c r="C200" s="16" t="s">
        <v>48</v>
      </c>
      <c r="D200" s="16" t="s">
        <v>48</v>
      </c>
      <c r="E200" s="16" t="s">
        <v>48</v>
      </c>
      <c r="F200" s="16" t="s">
        <v>48</v>
      </c>
      <c r="G200" s="16" t="s">
        <v>48</v>
      </c>
      <c r="H200" s="16" t="s">
        <v>48</v>
      </c>
      <c r="I200" s="16" t="s">
        <v>48</v>
      </c>
      <c r="J200" s="16" t="s">
        <v>48</v>
      </c>
      <c r="K200" s="16" t="s">
        <v>48</v>
      </c>
      <c r="L200" s="16" t="s">
        <v>48</v>
      </c>
      <c r="M200" s="16" t="s">
        <v>48</v>
      </c>
      <c r="N200" s="16" t="s">
        <v>48</v>
      </c>
      <c r="O200" s="38" t="e">
        <f t="shared" si="70"/>
        <v>#VALUE!</v>
      </c>
      <c r="P200" s="38" t="e">
        <f t="shared" si="71"/>
        <v>#VALUE!</v>
      </c>
      <c r="Q200" s="38" t="e">
        <f t="shared" si="72"/>
        <v>#VALUE!</v>
      </c>
      <c r="R200" s="38" t="e">
        <f t="shared" si="73"/>
        <v>#VALUE!</v>
      </c>
      <c r="T200" s="6" t="s">
        <v>68</v>
      </c>
      <c r="U200" s="12" t="s">
        <v>112</v>
      </c>
    </row>
    <row r="201" spans="1:22" ht="12.75" customHeight="1">
      <c r="A201" s="5" t="s">
        <v>73</v>
      </c>
      <c r="B201" s="16" t="s">
        <v>48</v>
      </c>
      <c r="C201" s="16" t="s">
        <v>48</v>
      </c>
      <c r="D201" s="16" t="s">
        <v>48</v>
      </c>
      <c r="E201" s="16" t="s">
        <v>48</v>
      </c>
      <c r="F201" s="16" t="s">
        <v>48</v>
      </c>
      <c r="G201" s="16" t="s">
        <v>48</v>
      </c>
      <c r="H201" s="16" t="s">
        <v>48</v>
      </c>
      <c r="I201" s="16" t="s">
        <v>48</v>
      </c>
      <c r="J201" s="16" t="s">
        <v>48</v>
      </c>
      <c r="K201" s="16" t="s">
        <v>48</v>
      </c>
      <c r="L201" s="16" t="s">
        <v>48</v>
      </c>
      <c r="M201" s="16" t="s">
        <v>48</v>
      </c>
      <c r="N201" s="16" t="s">
        <v>48</v>
      </c>
      <c r="O201" s="38" t="e">
        <f t="shared" si="70"/>
        <v>#VALUE!</v>
      </c>
      <c r="P201" s="38" t="e">
        <f t="shared" si="71"/>
        <v>#VALUE!</v>
      </c>
      <c r="Q201" s="38" t="e">
        <f t="shared" si="72"/>
        <v>#VALUE!</v>
      </c>
      <c r="R201" s="38" t="e">
        <f t="shared" si="73"/>
        <v>#VALUE!</v>
      </c>
    </row>
    <row r="202" spans="1:22" ht="12.75" customHeight="1">
      <c r="A202" s="5" t="s">
        <v>74</v>
      </c>
      <c r="B202" s="16">
        <v>1</v>
      </c>
      <c r="C202" s="16">
        <v>2</v>
      </c>
      <c r="D202" s="16">
        <v>2</v>
      </c>
      <c r="E202" s="16">
        <v>0</v>
      </c>
      <c r="F202" s="16">
        <v>1</v>
      </c>
      <c r="G202" s="16">
        <v>0</v>
      </c>
      <c r="H202" s="16">
        <v>0</v>
      </c>
      <c r="I202" s="16">
        <v>0</v>
      </c>
      <c r="J202" s="16">
        <v>2</v>
      </c>
      <c r="K202" s="16">
        <v>0</v>
      </c>
      <c r="L202" s="16">
        <v>0</v>
      </c>
      <c r="M202" s="16">
        <v>0</v>
      </c>
      <c r="N202" s="16">
        <v>1</v>
      </c>
      <c r="O202" s="38">
        <f t="shared" si="70"/>
        <v>0.5</v>
      </c>
      <c r="P202" s="38">
        <f t="shared" si="71"/>
        <v>0.5</v>
      </c>
      <c r="Q202" s="38">
        <f t="shared" si="72"/>
        <v>0.5</v>
      </c>
      <c r="R202" s="38">
        <f t="shared" si="73"/>
        <v>1</v>
      </c>
      <c r="T202" s="6" t="s">
        <v>52</v>
      </c>
      <c r="U202" s="5" t="s">
        <v>96</v>
      </c>
    </row>
    <row r="203" spans="1:22" ht="12.75" customHeight="1">
      <c r="A203" s="5" t="s">
        <v>75</v>
      </c>
      <c r="B203" s="16" t="s">
        <v>48</v>
      </c>
      <c r="C203" s="16" t="s">
        <v>48</v>
      </c>
      <c r="D203" s="16" t="s">
        <v>48</v>
      </c>
      <c r="E203" s="16" t="s">
        <v>48</v>
      </c>
      <c r="F203" s="16" t="s">
        <v>48</v>
      </c>
      <c r="G203" s="16" t="s">
        <v>48</v>
      </c>
      <c r="H203" s="16" t="s">
        <v>48</v>
      </c>
      <c r="I203" s="16" t="s">
        <v>48</v>
      </c>
      <c r="J203" s="16" t="s">
        <v>48</v>
      </c>
      <c r="K203" s="16" t="s">
        <v>48</v>
      </c>
      <c r="L203" s="16" t="s">
        <v>48</v>
      </c>
      <c r="M203" s="16" t="s">
        <v>48</v>
      </c>
      <c r="N203" s="16" t="s">
        <v>48</v>
      </c>
      <c r="O203" s="38" t="e">
        <f t="shared" si="70"/>
        <v>#VALUE!</v>
      </c>
      <c r="P203" s="38" t="e">
        <f t="shared" si="71"/>
        <v>#VALUE!</v>
      </c>
      <c r="Q203" s="38" t="e">
        <f t="shared" si="72"/>
        <v>#VALUE!</v>
      </c>
      <c r="R203" s="38" t="e">
        <f t="shared" si="73"/>
        <v>#VALUE!</v>
      </c>
      <c r="T203" s="6" t="s">
        <v>84</v>
      </c>
      <c r="U203" s="5" t="s">
        <v>113</v>
      </c>
      <c r="V203" s="6"/>
    </row>
    <row r="204" spans="1:22" ht="12.75" customHeight="1">
      <c r="A204" s="5" t="s">
        <v>76</v>
      </c>
      <c r="B204" s="16">
        <v>1</v>
      </c>
      <c r="C204" s="16">
        <v>2</v>
      </c>
      <c r="D204" s="16">
        <v>2</v>
      </c>
      <c r="E204" s="16">
        <v>1</v>
      </c>
      <c r="F204" s="16">
        <v>1</v>
      </c>
      <c r="G204" s="16">
        <v>0</v>
      </c>
      <c r="H204" s="16">
        <v>0</v>
      </c>
      <c r="I204" s="16">
        <v>0</v>
      </c>
      <c r="J204" s="16">
        <v>2</v>
      </c>
      <c r="K204" s="16">
        <v>0</v>
      </c>
      <c r="L204" s="16">
        <v>0</v>
      </c>
      <c r="M204" s="16">
        <v>0</v>
      </c>
      <c r="N204" s="16">
        <v>1</v>
      </c>
      <c r="O204" s="38">
        <f t="shared" si="70"/>
        <v>0.5</v>
      </c>
      <c r="P204" s="38">
        <f t="shared" si="71"/>
        <v>0.5</v>
      </c>
      <c r="Q204" s="38">
        <f t="shared" si="72"/>
        <v>0.5</v>
      </c>
      <c r="R204" s="38">
        <f t="shared" si="73"/>
        <v>1</v>
      </c>
      <c r="T204" s="6" t="s">
        <v>85</v>
      </c>
      <c r="U204" s="5" t="s">
        <v>114</v>
      </c>
      <c r="V204" s="6"/>
    </row>
    <row r="205" spans="1:22" ht="12.75" customHeight="1">
      <c r="A205" s="5" t="s">
        <v>77</v>
      </c>
      <c r="B205" s="16">
        <v>1</v>
      </c>
      <c r="C205" s="16">
        <v>2</v>
      </c>
      <c r="D205" s="16">
        <v>2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2</v>
      </c>
      <c r="M205" s="16">
        <v>0</v>
      </c>
      <c r="N205" s="16">
        <v>0</v>
      </c>
      <c r="O205" s="38">
        <f t="shared" si="70"/>
        <v>0</v>
      </c>
      <c r="P205" s="38">
        <f t="shared" si="71"/>
        <v>0</v>
      </c>
      <c r="Q205" s="38">
        <f t="shared" si="72"/>
        <v>0</v>
      </c>
      <c r="R205" s="38">
        <f t="shared" si="73"/>
        <v>0</v>
      </c>
      <c r="T205" s="6" t="s">
        <v>86</v>
      </c>
      <c r="U205" s="5" t="s">
        <v>115</v>
      </c>
      <c r="V205" s="6"/>
    </row>
    <row r="206" spans="1:22" ht="12.75" customHeight="1">
      <c r="A206" s="5" t="s">
        <v>78</v>
      </c>
      <c r="B206" s="16" t="s">
        <v>48</v>
      </c>
      <c r="C206" s="16" t="s">
        <v>48</v>
      </c>
      <c r="D206" s="16" t="s">
        <v>48</v>
      </c>
      <c r="E206" s="16" t="s">
        <v>48</v>
      </c>
      <c r="F206" s="16" t="s">
        <v>48</v>
      </c>
      <c r="G206" s="16" t="s">
        <v>48</v>
      </c>
      <c r="H206" s="16" t="s">
        <v>48</v>
      </c>
      <c r="I206" s="16" t="s">
        <v>48</v>
      </c>
      <c r="J206" s="16" t="s">
        <v>48</v>
      </c>
      <c r="K206" s="16" t="s">
        <v>48</v>
      </c>
      <c r="L206" s="16" t="s">
        <v>48</v>
      </c>
      <c r="M206" s="16" t="s">
        <v>48</v>
      </c>
      <c r="N206" s="16" t="s">
        <v>48</v>
      </c>
      <c r="O206" s="38" t="e">
        <f t="shared" si="70"/>
        <v>#VALUE!</v>
      </c>
      <c r="P206" s="38" t="e">
        <f t="shared" si="71"/>
        <v>#VALUE!</v>
      </c>
      <c r="Q206" s="38" t="e">
        <f t="shared" si="72"/>
        <v>#VALUE!</v>
      </c>
      <c r="R206" s="38" t="e">
        <f t="shared" si="73"/>
        <v>#VALUE!</v>
      </c>
      <c r="T206" s="6" t="s">
        <v>87</v>
      </c>
      <c r="U206" s="5" t="s">
        <v>116</v>
      </c>
      <c r="V206" s="6"/>
    </row>
    <row r="207" spans="1:22" ht="12.75" customHeight="1">
      <c r="A207" s="5" t="s">
        <v>79</v>
      </c>
      <c r="B207" s="16">
        <v>1</v>
      </c>
      <c r="C207" s="16">
        <v>3</v>
      </c>
      <c r="D207" s="16">
        <v>2</v>
      </c>
      <c r="E207" s="16">
        <v>2</v>
      </c>
      <c r="F207" s="16">
        <v>2</v>
      </c>
      <c r="G207" s="16">
        <v>2</v>
      </c>
      <c r="H207" s="16">
        <v>0</v>
      </c>
      <c r="I207" s="16">
        <v>0</v>
      </c>
      <c r="J207" s="16">
        <v>0</v>
      </c>
      <c r="K207" s="16">
        <v>1</v>
      </c>
      <c r="L207" s="16">
        <v>0</v>
      </c>
      <c r="M207" s="16">
        <v>0</v>
      </c>
      <c r="N207" s="16">
        <v>4</v>
      </c>
      <c r="O207" s="38">
        <f t="shared" si="70"/>
        <v>1</v>
      </c>
      <c r="P207" s="38">
        <f t="shared" si="71"/>
        <v>1</v>
      </c>
      <c r="Q207" s="38">
        <f t="shared" si="72"/>
        <v>2</v>
      </c>
      <c r="R207" s="38">
        <f t="shared" si="73"/>
        <v>3</v>
      </c>
      <c r="T207" s="6" t="s">
        <v>88</v>
      </c>
      <c r="U207" s="5" t="s">
        <v>117</v>
      </c>
      <c r="V207" s="6"/>
    </row>
    <row r="208" spans="1:22" ht="12.75" customHeight="1">
      <c r="A208" s="5" t="s">
        <v>80</v>
      </c>
      <c r="B208" s="16">
        <v>1</v>
      </c>
      <c r="C208" s="16">
        <v>2</v>
      </c>
      <c r="D208" s="16">
        <v>2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2</v>
      </c>
      <c r="N208" s="16">
        <v>0</v>
      </c>
      <c r="O208" s="38">
        <f t="shared" si="70"/>
        <v>0</v>
      </c>
      <c r="P208" s="38">
        <f t="shared" si="71"/>
        <v>0</v>
      </c>
      <c r="Q208" s="38">
        <f t="shared" si="72"/>
        <v>0</v>
      </c>
      <c r="R208" s="38">
        <f t="shared" si="73"/>
        <v>0</v>
      </c>
      <c r="T208" s="6" t="s">
        <v>89</v>
      </c>
      <c r="U208" s="5" t="s">
        <v>118</v>
      </c>
      <c r="V208" s="6"/>
    </row>
    <row r="209" spans="1:22" ht="12.75" customHeight="1">
      <c r="A209" s="5" t="s">
        <v>81</v>
      </c>
      <c r="B209" s="16">
        <v>1</v>
      </c>
      <c r="C209" s="16">
        <v>3</v>
      </c>
      <c r="D209" s="16">
        <v>2</v>
      </c>
      <c r="E209" s="16">
        <v>2</v>
      </c>
      <c r="F209" s="16">
        <v>1</v>
      </c>
      <c r="G209" s="16">
        <v>1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2</v>
      </c>
      <c r="O209" s="38">
        <f t="shared" si="70"/>
        <v>0.5</v>
      </c>
      <c r="P209" s="38">
        <f t="shared" si="71"/>
        <v>0.33333333333333331</v>
      </c>
      <c r="Q209" s="38">
        <f t="shared" si="72"/>
        <v>1</v>
      </c>
      <c r="R209" s="38">
        <f t="shared" si="73"/>
        <v>1.3333333333333333</v>
      </c>
      <c r="T209" s="6" t="s">
        <v>56</v>
      </c>
      <c r="U209" s="5" t="s">
        <v>100</v>
      </c>
      <c r="V209" s="6"/>
    </row>
    <row r="210" spans="1:22" ht="12.75" customHeight="1">
      <c r="A210" s="5" t="s">
        <v>82</v>
      </c>
      <c r="B210" s="16">
        <v>1</v>
      </c>
      <c r="C210" s="16">
        <v>2</v>
      </c>
      <c r="D210" s="16">
        <v>2</v>
      </c>
      <c r="E210" s="16">
        <v>1</v>
      </c>
      <c r="F210" s="16">
        <v>2</v>
      </c>
      <c r="G210" s="16">
        <v>0</v>
      </c>
      <c r="H210" s="16">
        <v>1</v>
      </c>
      <c r="I210" s="16">
        <v>0</v>
      </c>
      <c r="J210" s="16">
        <v>1</v>
      </c>
      <c r="K210" s="16">
        <v>0</v>
      </c>
      <c r="L210" s="16">
        <v>0</v>
      </c>
      <c r="M210" s="16">
        <v>0</v>
      </c>
      <c r="N210" s="16">
        <v>4</v>
      </c>
      <c r="O210" s="38">
        <f t="shared" si="70"/>
        <v>1</v>
      </c>
      <c r="P210" s="38">
        <f t="shared" si="71"/>
        <v>1</v>
      </c>
      <c r="Q210" s="38">
        <f t="shared" si="72"/>
        <v>2</v>
      </c>
      <c r="R210" s="38">
        <f t="shared" si="73"/>
        <v>3</v>
      </c>
      <c r="T210" s="6" t="s">
        <v>55</v>
      </c>
      <c r="U210" s="5" t="s">
        <v>99</v>
      </c>
      <c r="V210" s="6"/>
    </row>
    <row r="211" spans="1:22" ht="12.75" customHeight="1">
      <c r="A211" s="11" t="s">
        <v>83</v>
      </c>
      <c r="B211" s="11"/>
      <c r="C211" s="7">
        <f>SUM(C197:C210)</f>
        <v>23</v>
      </c>
      <c r="D211" s="7">
        <f t="shared" ref="D211:N211" si="74">SUM(D197:D210)</f>
        <v>21</v>
      </c>
      <c r="E211" s="7">
        <f t="shared" si="74"/>
        <v>7</v>
      </c>
      <c r="F211" s="7">
        <f t="shared" si="74"/>
        <v>9</v>
      </c>
      <c r="G211" s="7">
        <f t="shared" si="74"/>
        <v>3</v>
      </c>
      <c r="H211" s="7">
        <f t="shared" si="74"/>
        <v>1</v>
      </c>
      <c r="I211" s="7">
        <f t="shared" si="74"/>
        <v>0</v>
      </c>
      <c r="J211" s="7">
        <f t="shared" si="74"/>
        <v>7</v>
      </c>
      <c r="K211" s="7">
        <f t="shared" si="74"/>
        <v>1</v>
      </c>
      <c r="L211" s="7">
        <f t="shared" si="74"/>
        <v>3</v>
      </c>
      <c r="M211" s="7">
        <f t="shared" si="74"/>
        <v>2</v>
      </c>
      <c r="N211" s="7">
        <f t="shared" si="74"/>
        <v>14</v>
      </c>
      <c r="O211" s="38">
        <f t="shared" si="70"/>
        <v>0.42857142857142855</v>
      </c>
      <c r="P211" s="38">
        <f t="shared" si="71"/>
        <v>0.43478260869565216</v>
      </c>
      <c r="Q211" s="38">
        <f t="shared" si="72"/>
        <v>0.66666666666666663</v>
      </c>
      <c r="R211" s="38">
        <f t="shared" si="73"/>
        <v>1.1014492753623188</v>
      </c>
      <c r="T211" s="6" t="s">
        <v>90</v>
      </c>
      <c r="U211" s="5" t="s">
        <v>119</v>
      </c>
    </row>
    <row r="212" spans="1:22" ht="12.75" customHeight="1" thickBot="1">
      <c r="T212" s="6" t="s">
        <v>91</v>
      </c>
      <c r="U212" s="5" t="s">
        <v>120</v>
      </c>
    </row>
    <row r="213" spans="1:22" ht="12.75" customHeight="1">
      <c r="A213" s="35" t="s">
        <v>152</v>
      </c>
      <c r="B213" s="7" t="s">
        <v>52</v>
      </c>
      <c r="C213" s="7" t="s">
        <v>84</v>
      </c>
      <c r="D213" s="7" t="s">
        <v>85</v>
      </c>
      <c r="E213" s="7" t="s">
        <v>86</v>
      </c>
      <c r="F213" s="7" t="s">
        <v>87</v>
      </c>
      <c r="G213" s="7" t="s">
        <v>88</v>
      </c>
      <c r="H213" s="7" t="s">
        <v>89</v>
      </c>
      <c r="I213" s="7" t="s">
        <v>56</v>
      </c>
      <c r="J213" s="7" t="s">
        <v>55</v>
      </c>
      <c r="K213" s="7" t="s">
        <v>90</v>
      </c>
      <c r="L213" s="7" t="s">
        <v>91</v>
      </c>
      <c r="M213" s="7" t="s">
        <v>61</v>
      </c>
      <c r="N213" s="7" t="s">
        <v>62</v>
      </c>
      <c r="O213" s="7" t="s">
        <v>92</v>
      </c>
      <c r="P213" s="7" t="s">
        <v>93</v>
      </c>
      <c r="Q213" s="7" t="s">
        <v>94</v>
      </c>
      <c r="R213" s="7" t="s">
        <v>95</v>
      </c>
      <c r="T213" s="6" t="s">
        <v>61</v>
      </c>
      <c r="U213" s="5" t="s">
        <v>105</v>
      </c>
    </row>
    <row r="214" spans="1:22" ht="12.75" customHeight="1">
      <c r="A214" s="5" t="s">
        <v>69</v>
      </c>
      <c r="B214" s="19" t="s">
        <v>48</v>
      </c>
      <c r="C214" s="19" t="s">
        <v>48</v>
      </c>
      <c r="D214" s="19" t="s">
        <v>48</v>
      </c>
      <c r="E214" s="19" t="s">
        <v>48</v>
      </c>
      <c r="F214" s="19" t="s">
        <v>48</v>
      </c>
      <c r="G214" s="20" t="s">
        <v>48</v>
      </c>
      <c r="H214" s="19" t="s">
        <v>48</v>
      </c>
      <c r="I214" s="19" t="s">
        <v>48</v>
      </c>
      <c r="J214" s="19" t="s">
        <v>48</v>
      </c>
      <c r="K214" s="19" t="s">
        <v>48</v>
      </c>
      <c r="L214" s="19" t="s">
        <v>48</v>
      </c>
      <c r="M214" s="19" t="s">
        <v>48</v>
      </c>
      <c r="N214" s="19" t="s">
        <v>48</v>
      </c>
      <c r="O214" s="9" t="e">
        <f t="shared" ref="O214:O223" si="75">SUM(K214/G214)*7</f>
        <v>#VALUE!</v>
      </c>
      <c r="P214" s="9" t="e">
        <f t="shared" ref="P214:P223" si="76">SUM(I214,M214)/G214</f>
        <v>#VALUE!</v>
      </c>
      <c r="Q214" s="38" t="e">
        <f t="shared" ref="Q214:Q223" si="77">SUM(I214/H214)</f>
        <v>#VALUE!</v>
      </c>
      <c r="R214" s="38" t="e">
        <f t="shared" ref="R214:R223" si="78">SUM(N214/M214)</f>
        <v>#VALUE!</v>
      </c>
      <c r="T214" s="6" t="s">
        <v>62</v>
      </c>
      <c r="U214" s="5" t="s">
        <v>106</v>
      </c>
    </row>
    <row r="215" spans="1:22" ht="12.75" customHeight="1">
      <c r="A215" s="5" t="s">
        <v>71</v>
      </c>
      <c r="B215" s="19" t="s">
        <v>48</v>
      </c>
      <c r="C215" s="19" t="s">
        <v>48</v>
      </c>
      <c r="D215" s="19" t="s">
        <v>48</v>
      </c>
      <c r="E215" s="19" t="s">
        <v>48</v>
      </c>
      <c r="F215" s="19" t="s">
        <v>48</v>
      </c>
      <c r="G215" s="20" t="s">
        <v>48</v>
      </c>
      <c r="H215" s="19" t="s">
        <v>48</v>
      </c>
      <c r="I215" s="19" t="s">
        <v>48</v>
      </c>
      <c r="J215" s="19" t="s">
        <v>48</v>
      </c>
      <c r="K215" s="19" t="s">
        <v>48</v>
      </c>
      <c r="L215" s="19" t="s">
        <v>48</v>
      </c>
      <c r="M215" s="19" t="s">
        <v>48</v>
      </c>
      <c r="N215" s="19" t="s">
        <v>48</v>
      </c>
      <c r="O215" s="9" t="e">
        <f t="shared" si="75"/>
        <v>#VALUE!</v>
      </c>
      <c r="P215" s="9" t="e">
        <f t="shared" si="76"/>
        <v>#VALUE!</v>
      </c>
      <c r="Q215" s="38" t="e">
        <f t="shared" si="77"/>
        <v>#VALUE!</v>
      </c>
      <c r="R215" s="38" t="e">
        <f t="shared" si="78"/>
        <v>#VALUE!</v>
      </c>
      <c r="T215" s="6" t="s">
        <v>92</v>
      </c>
      <c r="U215" s="5" t="s">
        <v>121</v>
      </c>
    </row>
    <row r="216" spans="1:22" ht="12.75" customHeight="1">
      <c r="A216" s="12" t="s">
        <v>72</v>
      </c>
      <c r="B216" s="19" t="s">
        <v>48</v>
      </c>
      <c r="C216" s="19" t="s">
        <v>48</v>
      </c>
      <c r="D216" s="19" t="s">
        <v>48</v>
      </c>
      <c r="E216" s="19" t="s">
        <v>48</v>
      </c>
      <c r="F216" s="19" t="s">
        <v>48</v>
      </c>
      <c r="G216" s="20" t="s">
        <v>48</v>
      </c>
      <c r="H216" s="19" t="s">
        <v>48</v>
      </c>
      <c r="I216" s="19" t="s">
        <v>48</v>
      </c>
      <c r="J216" s="19" t="s">
        <v>48</v>
      </c>
      <c r="K216" s="19" t="s">
        <v>48</v>
      </c>
      <c r="L216" s="19" t="s">
        <v>48</v>
      </c>
      <c r="M216" s="19" t="s">
        <v>48</v>
      </c>
      <c r="N216" s="19" t="s">
        <v>48</v>
      </c>
      <c r="O216" s="9" t="e">
        <f t="shared" si="75"/>
        <v>#VALUE!</v>
      </c>
      <c r="P216" s="9" t="e">
        <f t="shared" si="76"/>
        <v>#VALUE!</v>
      </c>
      <c r="Q216" s="38" t="e">
        <f t="shared" si="77"/>
        <v>#VALUE!</v>
      </c>
      <c r="R216" s="38" t="e">
        <f t="shared" si="78"/>
        <v>#VALUE!</v>
      </c>
      <c r="T216" s="6" t="s">
        <v>93</v>
      </c>
      <c r="U216" s="36" t="s">
        <v>122</v>
      </c>
    </row>
    <row r="217" spans="1:22" ht="12.75" customHeight="1">
      <c r="A217" s="5" t="s">
        <v>75</v>
      </c>
      <c r="B217" s="19" t="s">
        <v>48</v>
      </c>
      <c r="C217" s="19" t="s">
        <v>48</v>
      </c>
      <c r="D217" s="19" t="s">
        <v>48</v>
      </c>
      <c r="E217" s="19" t="s">
        <v>48</v>
      </c>
      <c r="F217" s="19" t="s">
        <v>48</v>
      </c>
      <c r="G217" s="20" t="s">
        <v>48</v>
      </c>
      <c r="H217" s="19" t="s">
        <v>48</v>
      </c>
      <c r="I217" s="19" t="s">
        <v>48</v>
      </c>
      <c r="J217" s="19" t="s">
        <v>48</v>
      </c>
      <c r="K217" s="19" t="s">
        <v>48</v>
      </c>
      <c r="L217" s="19" t="s">
        <v>48</v>
      </c>
      <c r="M217" s="19" t="s">
        <v>48</v>
      </c>
      <c r="N217" s="19" t="s">
        <v>48</v>
      </c>
      <c r="O217" s="9">
        <f>SUM(K218/G218)*7</f>
        <v>0</v>
      </c>
      <c r="P217" s="9">
        <f>SUM(I218,M218)/G218</f>
        <v>0.6</v>
      </c>
      <c r="Q217" s="38">
        <f>SUM(I218/H218)</f>
        <v>0.10526315789473684</v>
      </c>
      <c r="R217" s="38">
        <f>SUM(N218/M218)</f>
        <v>6</v>
      </c>
      <c r="T217" s="6" t="s">
        <v>94</v>
      </c>
      <c r="U217" s="5" t="s">
        <v>123</v>
      </c>
    </row>
    <row r="218" spans="1:22" ht="12.75" customHeight="1">
      <c r="A218" s="12" t="s">
        <v>76</v>
      </c>
      <c r="B218" s="19">
        <v>1</v>
      </c>
      <c r="C218" s="19">
        <v>1</v>
      </c>
      <c r="D218" s="19">
        <v>1</v>
      </c>
      <c r="E218" s="19">
        <v>0</v>
      </c>
      <c r="F218" s="19">
        <v>0</v>
      </c>
      <c r="G218" s="20">
        <v>5</v>
      </c>
      <c r="H218" s="19">
        <v>19</v>
      </c>
      <c r="I218" s="19">
        <v>2</v>
      </c>
      <c r="J218" s="19">
        <v>0</v>
      </c>
      <c r="K218" s="19">
        <v>0</v>
      </c>
      <c r="L218" s="19">
        <v>0</v>
      </c>
      <c r="M218" s="19">
        <v>1</v>
      </c>
      <c r="N218" s="19">
        <v>6</v>
      </c>
      <c r="O218" s="9" t="e">
        <f>SUM(#REF!/#REF!)*7</f>
        <v>#REF!</v>
      </c>
      <c r="P218" s="9" t="e">
        <f>SUM(#REF!,#REF!)/#REF!</f>
        <v>#REF!</v>
      </c>
      <c r="Q218" s="38" t="e">
        <f>SUM(#REF!/#REF!)</f>
        <v>#REF!</v>
      </c>
      <c r="R218" s="38" t="e">
        <f>SUM(#REF!/#REF!)</f>
        <v>#REF!</v>
      </c>
      <c r="T218" s="6" t="s">
        <v>95</v>
      </c>
      <c r="U218" s="12" t="s">
        <v>124</v>
      </c>
      <c r="V218" s="6"/>
    </row>
    <row r="219" spans="1:22" ht="12.75" customHeight="1">
      <c r="A219" s="12" t="s">
        <v>78</v>
      </c>
      <c r="B219" s="19" t="s">
        <v>48</v>
      </c>
      <c r="C219" s="19" t="s">
        <v>48</v>
      </c>
      <c r="D219" s="19" t="s">
        <v>48</v>
      </c>
      <c r="E219" s="19" t="s">
        <v>48</v>
      </c>
      <c r="F219" s="19" t="s">
        <v>48</v>
      </c>
      <c r="G219" s="20" t="s">
        <v>48</v>
      </c>
      <c r="H219" s="19" t="s">
        <v>48</v>
      </c>
      <c r="I219" s="19" t="s">
        <v>48</v>
      </c>
      <c r="J219" s="19" t="s">
        <v>48</v>
      </c>
      <c r="K219" s="19" t="s">
        <v>48</v>
      </c>
      <c r="L219" s="19" t="s">
        <v>48</v>
      </c>
      <c r="M219" s="19" t="s">
        <v>48</v>
      </c>
      <c r="N219" s="19" t="s">
        <v>48</v>
      </c>
      <c r="O219" s="9" t="e">
        <f t="shared" si="75"/>
        <v>#VALUE!</v>
      </c>
      <c r="P219" s="9" t="e">
        <f t="shared" si="76"/>
        <v>#VALUE!</v>
      </c>
      <c r="Q219" s="38" t="e">
        <f t="shared" si="77"/>
        <v>#VALUE!</v>
      </c>
      <c r="R219" s="38" t="e">
        <f t="shared" si="78"/>
        <v>#VALUE!</v>
      </c>
    </row>
    <row r="220" spans="1:22" ht="12.75" customHeight="1">
      <c r="A220" s="12" t="s">
        <v>79</v>
      </c>
      <c r="B220" s="19" t="s">
        <v>48</v>
      </c>
      <c r="C220" s="19" t="s">
        <v>48</v>
      </c>
      <c r="D220" s="19" t="s">
        <v>48</v>
      </c>
      <c r="E220" s="19" t="s">
        <v>48</v>
      </c>
      <c r="F220" s="19" t="s">
        <v>48</v>
      </c>
      <c r="G220" s="20" t="s">
        <v>48</v>
      </c>
      <c r="H220" s="19" t="s">
        <v>48</v>
      </c>
      <c r="I220" s="19" t="s">
        <v>48</v>
      </c>
      <c r="J220" s="19" t="s">
        <v>48</v>
      </c>
      <c r="K220" s="19" t="s">
        <v>48</v>
      </c>
      <c r="L220" s="19" t="s">
        <v>48</v>
      </c>
      <c r="M220" s="19" t="s">
        <v>48</v>
      </c>
      <c r="N220" s="19" t="s">
        <v>48</v>
      </c>
      <c r="O220" s="9" t="e">
        <f t="shared" si="75"/>
        <v>#VALUE!</v>
      </c>
      <c r="P220" s="9" t="e">
        <f t="shared" si="76"/>
        <v>#VALUE!</v>
      </c>
      <c r="Q220" s="38" t="e">
        <f t="shared" si="77"/>
        <v>#VALUE!</v>
      </c>
      <c r="R220" s="38" t="e">
        <f t="shared" si="78"/>
        <v>#VALUE!</v>
      </c>
      <c r="T220" s="6" t="s">
        <v>52</v>
      </c>
      <c r="U220" s="36" t="s">
        <v>96</v>
      </c>
    </row>
    <row r="221" spans="1:22" ht="12.75" customHeight="1">
      <c r="A221" s="5" t="s">
        <v>80</v>
      </c>
      <c r="B221" s="19" t="s">
        <v>48</v>
      </c>
      <c r="C221" s="19" t="s">
        <v>48</v>
      </c>
      <c r="D221" s="19" t="s">
        <v>48</v>
      </c>
      <c r="E221" s="19" t="s">
        <v>48</v>
      </c>
      <c r="F221" s="19" t="s">
        <v>48</v>
      </c>
      <c r="G221" s="20" t="s">
        <v>48</v>
      </c>
      <c r="H221" s="19" t="s">
        <v>48</v>
      </c>
      <c r="I221" s="19" t="s">
        <v>48</v>
      </c>
      <c r="J221" s="19" t="s">
        <v>48</v>
      </c>
      <c r="K221" s="19" t="s">
        <v>48</v>
      </c>
      <c r="L221" s="19" t="s">
        <v>48</v>
      </c>
      <c r="M221" s="19" t="s">
        <v>48</v>
      </c>
      <c r="N221" s="19" t="s">
        <v>48</v>
      </c>
      <c r="O221" s="9" t="e">
        <f t="shared" si="75"/>
        <v>#VALUE!</v>
      </c>
      <c r="P221" s="9" t="e">
        <f t="shared" si="76"/>
        <v>#VALUE!</v>
      </c>
      <c r="Q221" s="38" t="e">
        <f t="shared" si="77"/>
        <v>#VALUE!</v>
      </c>
      <c r="R221" s="38" t="e">
        <f t="shared" si="78"/>
        <v>#VALUE!</v>
      </c>
      <c r="T221" s="6" t="s">
        <v>53</v>
      </c>
      <c r="U221" s="5" t="s">
        <v>97</v>
      </c>
    </row>
    <row r="222" spans="1:22" ht="12.75" customHeight="1">
      <c r="A222" s="5" t="s">
        <v>81</v>
      </c>
      <c r="B222" s="19" t="s">
        <v>48</v>
      </c>
      <c r="C222" s="19" t="s">
        <v>48</v>
      </c>
      <c r="D222" s="19" t="s">
        <v>48</v>
      </c>
      <c r="E222" s="19" t="s">
        <v>48</v>
      </c>
      <c r="F222" s="19" t="s">
        <v>48</v>
      </c>
      <c r="G222" s="20" t="s">
        <v>48</v>
      </c>
      <c r="H222" s="19" t="s">
        <v>48</v>
      </c>
      <c r="I222" s="19" t="s">
        <v>48</v>
      </c>
      <c r="J222" s="19" t="s">
        <v>48</v>
      </c>
      <c r="K222" s="19" t="s">
        <v>48</v>
      </c>
      <c r="L222" s="19" t="s">
        <v>48</v>
      </c>
      <c r="M222" s="19" t="s">
        <v>48</v>
      </c>
      <c r="N222" s="19" t="s">
        <v>48</v>
      </c>
      <c r="O222" s="9" t="e">
        <f t="shared" si="75"/>
        <v>#VALUE!</v>
      </c>
      <c r="P222" s="9" t="e">
        <f t="shared" si="76"/>
        <v>#VALUE!</v>
      </c>
      <c r="Q222" s="38" t="e">
        <f t="shared" si="77"/>
        <v>#VALUE!</v>
      </c>
      <c r="R222" s="38" t="e">
        <f t="shared" si="78"/>
        <v>#VALUE!</v>
      </c>
      <c r="T222" s="6" t="s">
        <v>54</v>
      </c>
      <c r="U222" s="5" t="s">
        <v>98</v>
      </c>
    </row>
    <row r="223" spans="1:22" ht="12.75" customHeight="1">
      <c r="A223" s="11" t="s">
        <v>83</v>
      </c>
      <c r="B223" s="7">
        <v>1</v>
      </c>
      <c r="C223" s="7">
        <f t="shared" ref="C223:N223" si="79">SUM(C215:C222)</f>
        <v>1</v>
      </c>
      <c r="D223" s="7">
        <f t="shared" si="79"/>
        <v>1</v>
      </c>
      <c r="E223" s="7">
        <f t="shared" si="79"/>
        <v>0</v>
      </c>
      <c r="F223" s="7">
        <f t="shared" si="79"/>
        <v>0</v>
      </c>
      <c r="G223" s="37">
        <f t="shared" si="79"/>
        <v>5</v>
      </c>
      <c r="H223" s="7">
        <f t="shared" si="79"/>
        <v>19</v>
      </c>
      <c r="I223" s="7">
        <f t="shared" si="79"/>
        <v>2</v>
      </c>
      <c r="J223" s="7">
        <f t="shared" si="79"/>
        <v>0</v>
      </c>
      <c r="K223" s="7">
        <f t="shared" si="79"/>
        <v>0</v>
      </c>
      <c r="L223" s="7">
        <f t="shared" si="79"/>
        <v>0</v>
      </c>
      <c r="M223" s="7">
        <f t="shared" si="79"/>
        <v>1</v>
      </c>
      <c r="N223" s="7">
        <f t="shared" si="79"/>
        <v>6</v>
      </c>
      <c r="O223" s="9">
        <f t="shared" si="75"/>
        <v>0</v>
      </c>
      <c r="P223" s="9">
        <f t="shared" si="76"/>
        <v>0.6</v>
      </c>
      <c r="Q223" s="38">
        <f t="shared" si="77"/>
        <v>0.10526315789473684</v>
      </c>
      <c r="R223" s="38">
        <f t="shared" si="78"/>
        <v>6</v>
      </c>
      <c r="T223" s="6" t="s">
        <v>55</v>
      </c>
      <c r="U223" s="5" t="s">
        <v>99</v>
      </c>
    </row>
    <row r="224" spans="1:22" ht="12.75" customHeight="1">
      <c r="T224" s="6" t="s">
        <v>56</v>
      </c>
      <c r="U224" s="5" t="s">
        <v>100</v>
      </c>
    </row>
    <row r="225" spans="1:22" ht="12.75" customHeight="1">
      <c r="A225" s="2" t="s">
        <v>287</v>
      </c>
      <c r="L225" s="11"/>
      <c r="M225" s="12"/>
      <c r="T225" s="6" t="s">
        <v>57</v>
      </c>
      <c r="U225" s="5" t="s">
        <v>101</v>
      </c>
    </row>
    <row r="226" spans="1:22" ht="12.75" customHeight="1">
      <c r="A226" s="11" t="s">
        <v>0</v>
      </c>
      <c r="B226" s="11" t="s">
        <v>1</v>
      </c>
      <c r="C226" s="11" t="s">
        <v>2</v>
      </c>
      <c r="D226" s="11" t="s">
        <v>3</v>
      </c>
      <c r="E226" s="11" t="s">
        <v>4</v>
      </c>
      <c r="F226" s="11" t="s">
        <v>5</v>
      </c>
      <c r="G226" s="11" t="s">
        <v>6</v>
      </c>
      <c r="H226" s="11" t="s">
        <v>7</v>
      </c>
      <c r="I226" s="11" t="s">
        <v>8</v>
      </c>
      <c r="K226" s="11" t="s">
        <v>9</v>
      </c>
      <c r="L226" s="11"/>
      <c r="T226" s="6" t="s">
        <v>58</v>
      </c>
      <c r="U226" s="5" t="s">
        <v>102</v>
      </c>
    </row>
    <row r="227" spans="1:22" ht="12.75" customHeight="1">
      <c r="A227" s="12" t="s">
        <v>26</v>
      </c>
      <c r="B227" s="5">
        <v>0</v>
      </c>
      <c r="C227" s="5">
        <v>0</v>
      </c>
      <c r="D227" s="5">
        <v>0</v>
      </c>
      <c r="E227" s="5">
        <v>2</v>
      </c>
      <c r="F227" s="110">
        <v>1</v>
      </c>
      <c r="G227" s="110">
        <v>0</v>
      </c>
      <c r="H227" s="110" t="s">
        <v>48</v>
      </c>
      <c r="I227" s="2">
        <f>SUM(B227:H227)</f>
        <v>3</v>
      </c>
      <c r="K227" s="12" t="s">
        <v>288</v>
      </c>
      <c r="L227" s="11"/>
      <c r="T227" s="6" t="s">
        <v>59</v>
      </c>
      <c r="U227" s="5" t="s">
        <v>103</v>
      </c>
    </row>
    <row r="228" spans="1:22" ht="12.75" customHeight="1" thickBot="1">
      <c r="A228" s="12" t="s">
        <v>12</v>
      </c>
      <c r="B228" s="5">
        <v>8</v>
      </c>
      <c r="C228" s="5">
        <v>7</v>
      </c>
      <c r="D228" s="5">
        <v>5</v>
      </c>
      <c r="E228" s="5">
        <v>8</v>
      </c>
      <c r="F228" s="110">
        <v>4</v>
      </c>
      <c r="G228" s="110">
        <v>0</v>
      </c>
      <c r="H228" s="110" t="s">
        <v>48</v>
      </c>
      <c r="I228" s="2">
        <f>SUM(B228:H228)</f>
        <v>32</v>
      </c>
      <c r="K228" s="12" t="s">
        <v>295</v>
      </c>
      <c r="T228" s="6" t="s">
        <v>60</v>
      </c>
      <c r="U228" s="5" t="s">
        <v>104</v>
      </c>
    </row>
    <row r="229" spans="1:22" ht="12.75" customHeight="1">
      <c r="A229" s="35" t="s">
        <v>151</v>
      </c>
      <c r="B229" s="7" t="s">
        <v>52</v>
      </c>
      <c r="C229" s="7" t="s">
        <v>53</v>
      </c>
      <c r="D229" s="7" t="s">
        <v>54</v>
      </c>
      <c r="E229" s="7" t="s">
        <v>55</v>
      </c>
      <c r="F229" s="7" t="s">
        <v>56</v>
      </c>
      <c r="G229" s="7" t="s">
        <v>57</v>
      </c>
      <c r="H229" s="7" t="s">
        <v>58</v>
      </c>
      <c r="I229" s="7" t="s">
        <v>59</v>
      </c>
      <c r="J229" s="7" t="s">
        <v>60</v>
      </c>
      <c r="K229" s="7" t="s">
        <v>61</v>
      </c>
      <c r="L229" s="7" t="s">
        <v>62</v>
      </c>
      <c r="M229" s="7" t="s">
        <v>63</v>
      </c>
      <c r="N229" s="7" t="s">
        <v>64</v>
      </c>
      <c r="O229" s="7" t="s">
        <v>65</v>
      </c>
      <c r="P229" s="7" t="s">
        <v>66</v>
      </c>
      <c r="Q229" s="7" t="s">
        <v>67</v>
      </c>
      <c r="R229" s="7" t="s">
        <v>68</v>
      </c>
      <c r="T229" s="6" t="s">
        <v>61</v>
      </c>
      <c r="U229" s="5" t="s">
        <v>105</v>
      </c>
    </row>
    <row r="230" spans="1:22" ht="12.75" customHeight="1">
      <c r="A230" s="5" t="s">
        <v>69</v>
      </c>
      <c r="B230" s="10">
        <v>1</v>
      </c>
      <c r="C230" s="10">
        <v>7</v>
      </c>
      <c r="D230" s="10">
        <v>6</v>
      </c>
      <c r="E230" s="10">
        <v>3</v>
      </c>
      <c r="F230" s="10">
        <v>4</v>
      </c>
      <c r="G230" s="10">
        <v>1</v>
      </c>
      <c r="H230" s="10">
        <v>0</v>
      </c>
      <c r="I230" s="10">
        <v>0</v>
      </c>
      <c r="J230" s="10">
        <v>4</v>
      </c>
      <c r="K230" s="10">
        <v>1</v>
      </c>
      <c r="L230" s="10">
        <v>0</v>
      </c>
      <c r="M230" s="10">
        <v>0</v>
      </c>
      <c r="N230" s="10">
        <v>5</v>
      </c>
      <c r="O230" s="38">
        <f t="shared" ref="O230:O244" si="80">SUM(F230/D230)</f>
        <v>0.66666666666666663</v>
      </c>
      <c r="P230" s="38">
        <f t="shared" ref="P230:P244" si="81">SUM(F230,K230)/C230</f>
        <v>0.7142857142857143</v>
      </c>
      <c r="Q230" s="38">
        <f t="shared" ref="Q230:Q244" si="82">SUM(N230/D230)</f>
        <v>0.83333333333333337</v>
      </c>
      <c r="R230" s="38">
        <f t="shared" ref="R230:R244" si="83">SUM(P230:Q230)</f>
        <v>1.5476190476190477</v>
      </c>
      <c r="T230" s="6" t="s">
        <v>62</v>
      </c>
      <c r="U230" s="5" t="s">
        <v>106</v>
      </c>
    </row>
    <row r="231" spans="1:22" ht="12.75" customHeight="1">
      <c r="A231" s="12" t="s">
        <v>70</v>
      </c>
      <c r="B231" s="16" t="s">
        <v>48</v>
      </c>
      <c r="C231" s="16" t="s">
        <v>48</v>
      </c>
      <c r="D231" s="16" t="s">
        <v>48</v>
      </c>
      <c r="E231" s="16" t="s">
        <v>48</v>
      </c>
      <c r="F231" s="16" t="s">
        <v>48</v>
      </c>
      <c r="G231" s="16" t="s">
        <v>48</v>
      </c>
      <c r="H231" s="16" t="s">
        <v>48</v>
      </c>
      <c r="I231" s="16" t="s">
        <v>48</v>
      </c>
      <c r="J231" s="16" t="s">
        <v>48</v>
      </c>
      <c r="K231" s="16" t="s">
        <v>48</v>
      </c>
      <c r="L231" s="16" t="s">
        <v>48</v>
      </c>
      <c r="M231" s="16" t="s">
        <v>48</v>
      </c>
      <c r="N231" s="16" t="s">
        <v>48</v>
      </c>
      <c r="O231" s="38" t="e">
        <f t="shared" si="80"/>
        <v>#VALUE!</v>
      </c>
      <c r="P231" s="38" t="e">
        <f t="shared" si="81"/>
        <v>#VALUE!</v>
      </c>
      <c r="Q231" s="38" t="e">
        <f t="shared" si="82"/>
        <v>#VALUE!</v>
      </c>
      <c r="R231" s="38" t="e">
        <f t="shared" si="83"/>
        <v>#VALUE!</v>
      </c>
      <c r="T231" s="6" t="s">
        <v>63</v>
      </c>
      <c r="U231" s="5" t="s">
        <v>107</v>
      </c>
    </row>
    <row r="232" spans="1:22" ht="12.75" customHeight="1">
      <c r="A232" s="5" t="s">
        <v>71</v>
      </c>
      <c r="B232" s="16">
        <v>1</v>
      </c>
      <c r="C232" s="16">
        <v>6</v>
      </c>
      <c r="D232" s="16">
        <v>5</v>
      </c>
      <c r="E232" s="16">
        <v>5</v>
      </c>
      <c r="F232" s="16">
        <v>5</v>
      </c>
      <c r="G232" s="16">
        <v>0</v>
      </c>
      <c r="H232" s="16">
        <v>0</v>
      </c>
      <c r="I232" s="16">
        <v>0</v>
      </c>
      <c r="J232" s="16">
        <v>3</v>
      </c>
      <c r="K232" s="16">
        <v>1</v>
      </c>
      <c r="L232" s="16">
        <v>0</v>
      </c>
      <c r="M232" s="16">
        <v>0</v>
      </c>
      <c r="N232" s="16">
        <v>5</v>
      </c>
      <c r="O232" s="38">
        <f t="shared" si="80"/>
        <v>1</v>
      </c>
      <c r="P232" s="38">
        <f t="shared" si="81"/>
        <v>1</v>
      </c>
      <c r="Q232" s="38">
        <f t="shared" si="82"/>
        <v>1</v>
      </c>
      <c r="R232" s="38">
        <f t="shared" si="83"/>
        <v>2</v>
      </c>
      <c r="T232" s="6" t="s">
        <v>64</v>
      </c>
      <c r="U232" s="5" t="s">
        <v>108</v>
      </c>
    </row>
    <row r="233" spans="1:22" ht="12.75" customHeight="1">
      <c r="A233" s="5" t="s">
        <v>72</v>
      </c>
      <c r="B233" s="10">
        <v>1</v>
      </c>
      <c r="C233" s="16">
        <v>7</v>
      </c>
      <c r="D233" s="16">
        <v>5</v>
      </c>
      <c r="E233" s="10">
        <v>3</v>
      </c>
      <c r="F233" s="16">
        <v>2</v>
      </c>
      <c r="G233" s="10">
        <v>0</v>
      </c>
      <c r="H233" s="10">
        <v>0</v>
      </c>
      <c r="I233" s="10">
        <v>0</v>
      </c>
      <c r="J233" s="10">
        <v>3</v>
      </c>
      <c r="K233" s="16">
        <v>2</v>
      </c>
      <c r="L233" s="10">
        <v>0</v>
      </c>
      <c r="M233" s="10">
        <v>0</v>
      </c>
      <c r="N233" s="16">
        <v>2</v>
      </c>
      <c r="O233" s="38">
        <f t="shared" si="80"/>
        <v>0.4</v>
      </c>
      <c r="P233" s="38">
        <f t="shared" si="81"/>
        <v>0.5714285714285714</v>
      </c>
      <c r="Q233" s="38">
        <f t="shared" si="82"/>
        <v>0.4</v>
      </c>
      <c r="R233" s="38">
        <f t="shared" si="83"/>
        <v>0.97142857142857142</v>
      </c>
      <c r="T233" s="6" t="s">
        <v>65</v>
      </c>
      <c r="U233" s="5" t="s">
        <v>109</v>
      </c>
    </row>
    <row r="234" spans="1:22" ht="12.75" customHeight="1">
      <c r="A234" s="5" t="s">
        <v>73</v>
      </c>
      <c r="B234" s="16">
        <v>1</v>
      </c>
      <c r="C234" s="16">
        <v>6</v>
      </c>
      <c r="D234" s="16">
        <v>6</v>
      </c>
      <c r="E234" s="16">
        <v>3</v>
      </c>
      <c r="F234" s="16">
        <v>3</v>
      </c>
      <c r="G234" s="16">
        <v>0</v>
      </c>
      <c r="H234" s="16">
        <v>0</v>
      </c>
      <c r="I234" s="16">
        <v>0</v>
      </c>
      <c r="J234" s="16">
        <v>4</v>
      </c>
      <c r="K234" s="16">
        <v>0</v>
      </c>
      <c r="L234" s="16">
        <v>1</v>
      </c>
      <c r="M234" s="16">
        <v>0</v>
      </c>
      <c r="N234" s="16">
        <v>3</v>
      </c>
      <c r="O234" s="38">
        <f t="shared" si="80"/>
        <v>0.5</v>
      </c>
      <c r="P234" s="38">
        <f t="shared" si="81"/>
        <v>0.5</v>
      </c>
      <c r="Q234" s="38">
        <f t="shared" si="82"/>
        <v>0.5</v>
      </c>
      <c r="R234" s="38">
        <f t="shared" si="83"/>
        <v>1</v>
      </c>
      <c r="T234" s="6" t="s">
        <v>66</v>
      </c>
      <c r="U234" s="5" t="s">
        <v>110</v>
      </c>
    </row>
    <row r="235" spans="1:22" ht="12.75" customHeight="1">
      <c r="A235" s="5" t="s">
        <v>74</v>
      </c>
      <c r="B235" s="16" t="s">
        <v>48</v>
      </c>
      <c r="C235" s="16" t="s">
        <v>48</v>
      </c>
      <c r="D235" s="16" t="s">
        <v>48</v>
      </c>
      <c r="E235" s="16" t="s">
        <v>48</v>
      </c>
      <c r="F235" s="16" t="s">
        <v>48</v>
      </c>
      <c r="G235" s="16" t="s">
        <v>48</v>
      </c>
      <c r="H235" s="16" t="s">
        <v>48</v>
      </c>
      <c r="I235" s="16" t="s">
        <v>48</v>
      </c>
      <c r="J235" s="16" t="s">
        <v>48</v>
      </c>
      <c r="K235" s="16" t="s">
        <v>48</v>
      </c>
      <c r="L235" s="16" t="s">
        <v>48</v>
      </c>
      <c r="M235" s="16" t="s">
        <v>48</v>
      </c>
      <c r="N235" s="16" t="s">
        <v>48</v>
      </c>
      <c r="O235" s="38" t="e">
        <f t="shared" si="80"/>
        <v>#VALUE!</v>
      </c>
      <c r="P235" s="38" t="e">
        <f t="shared" si="81"/>
        <v>#VALUE!</v>
      </c>
      <c r="Q235" s="38" t="e">
        <f t="shared" si="82"/>
        <v>#VALUE!</v>
      </c>
      <c r="R235" s="38" t="e">
        <f t="shared" si="83"/>
        <v>#VALUE!</v>
      </c>
      <c r="T235" s="6" t="s">
        <v>67</v>
      </c>
      <c r="U235" s="36" t="s">
        <v>111</v>
      </c>
    </row>
    <row r="236" spans="1:22" ht="12.75" customHeight="1">
      <c r="A236" s="5" t="s">
        <v>75</v>
      </c>
      <c r="B236" s="16" t="s">
        <v>48</v>
      </c>
      <c r="C236" s="16" t="s">
        <v>48</v>
      </c>
      <c r="D236" s="16" t="s">
        <v>48</v>
      </c>
      <c r="E236" s="16" t="s">
        <v>48</v>
      </c>
      <c r="F236" s="16" t="s">
        <v>48</v>
      </c>
      <c r="G236" s="16" t="s">
        <v>48</v>
      </c>
      <c r="H236" s="16" t="s">
        <v>48</v>
      </c>
      <c r="I236" s="16" t="s">
        <v>48</v>
      </c>
      <c r="J236" s="16" t="s">
        <v>48</v>
      </c>
      <c r="K236" s="16" t="s">
        <v>48</v>
      </c>
      <c r="L236" s="16" t="s">
        <v>48</v>
      </c>
      <c r="M236" s="16" t="s">
        <v>48</v>
      </c>
      <c r="N236" s="16" t="s">
        <v>48</v>
      </c>
      <c r="O236" s="38" t="e">
        <f t="shared" si="80"/>
        <v>#VALUE!</v>
      </c>
      <c r="P236" s="38" t="e">
        <f t="shared" si="81"/>
        <v>#VALUE!</v>
      </c>
      <c r="Q236" s="38" t="e">
        <f t="shared" si="82"/>
        <v>#VALUE!</v>
      </c>
      <c r="R236" s="38" t="e">
        <f t="shared" si="83"/>
        <v>#VALUE!</v>
      </c>
      <c r="T236" s="6" t="s">
        <v>68</v>
      </c>
      <c r="U236" s="12" t="s">
        <v>112</v>
      </c>
    </row>
    <row r="237" spans="1:22" ht="12.75" customHeight="1">
      <c r="A237" s="5" t="s">
        <v>76</v>
      </c>
      <c r="B237" s="10">
        <v>1</v>
      </c>
      <c r="C237" s="10">
        <v>7</v>
      </c>
      <c r="D237" s="10">
        <v>6</v>
      </c>
      <c r="E237" s="10">
        <v>2</v>
      </c>
      <c r="F237" s="10">
        <v>4</v>
      </c>
      <c r="G237" s="16">
        <v>0</v>
      </c>
      <c r="H237" s="16">
        <v>0</v>
      </c>
      <c r="I237" s="16">
        <v>0</v>
      </c>
      <c r="J237" s="16">
        <v>3</v>
      </c>
      <c r="K237" s="16">
        <v>1</v>
      </c>
      <c r="L237" s="16">
        <v>0</v>
      </c>
      <c r="M237" s="16">
        <v>0</v>
      </c>
      <c r="N237" s="16">
        <v>4</v>
      </c>
      <c r="O237" s="38">
        <f t="shared" si="80"/>
        <v>0.66666666666666663</v>
      </c>
      <c r="P237" s="38">
        <f t="shared" si="81"/>
        <v>0.7142857142857143</v>
      </c>
      <c r="Q237" s="38">
        <f t="shared" si="82"/>
        <v>0.66666666666666663</v>
      </c>
      <c r="R237" s="38">
        <f t="shared" si="83"/>
        <v>1.3809523809523809</v>
      </c>
    </row>
    <row r="238" spans="1:22" ht="12.75" customHeight="1">
      <c r="A238" s="5" t="s">
        <v>77</v>
      </c>
      <c r="B238" s="16" t="s">
        <v>48</v>
      </c>
      <c r="C238" s="16" t="s">
        <v>48</v>
      </c>
      <c r="D238" s="16" t="s">
        <v>48</v>
      </c>
      <c r="E238" s="16" t="s">
        <v>48</v>
      </c>
      <c r="F238" s="16" t="s">
        <v>48</v>
      </c>
      <c r="G238" s="16" t="s">
        <v>48</v>
      </c>
      <c r="H238" s="16" t="s">
        <v>48</v>
      </c>
      <c r="I238" s="16" t="s">
        <v>48</v>
      </c>
      <c r="J238" s="16" t="s">
        <v>48</v>
      </c>
      <c r="K238" s="16" t="s">
        <v>48</v>
      </c>
      <c r="L238" s="16" t="s">
        <v>48</v>
      </c>
      <c r="M238" s="16" t="s">
        <v>48</v>
      </c>
      <c r="N238" s="16" t="s">
        <v>48</v>
      </c>
      <c r="O238" s="38" t="e">
        <f t="shared" si="80"/>
        <v>#VALUE!</v>
      </c>
      <c r="P238" s="38" t="e">
        <f t="shared" si="81"/>
        <v>#VALUE!</v>
      </c>
      <c r="Q238" s="38" t="e">
        <f t="shared" si="82"/>
        <v>#VALUE!</v>
      </c>
      <c r="R238" s="38" t="e">
        <f t="shared" si="83"/>
        <v>#VALUE!</v>
      </c>
      <c r="T238" s="6" t="s">
        <v>52</v>
      </c>
      <c r="U238" s="5" t="s">
        <v>96</v>
      </c>
    </row>
    <row r="239" spans="1:22" ht="12.75" customHeight="1">
      <c r="A239" s="5" t="s">
        <v>78</v>
      </c>
      <c r="B239" s="16" t="s">
        <v>48</v>
      </c>
      <c r="C239" s="16" t="s">
        <v>48</v>
      </c>
      <c r="D239" s="16" t="s">
        <v>48</v>
      </c>
      <c r="E239" s="16" t="s">
        <v>48</v>
      </c>
      <c r="F239" s="16" t="s">
        <v>48</v>
      </c>
      <c r="G239" s="16" t="s">
        <v>48</v>
      </c>
      <c r="H239" s="16" t="s">
        <v>48</v>
      </c>
      <c r="I239" s="16" t="s">
        <v>48</v>
      </c>
      <c r="J239" s="16" t="s">
        <v>48</v>
      </c>
      <c r="K239" s="16" t="s">
        <v>48</v>
      </c>
      <c r="L239" s="16" t="s">
        <v>48</v>
      </c>
      <c r="M239" s="16" t="s">
        <v>48</v>
      </c>
      <c r="N239" s="16" t="s">
        <v>48</v>
      </c>
      <c r="O239" s="38" t="e">
        <f t="shared" si="80"/>
        <v>#VALUE!</v>
      </c>
      <c r="P239" s="38" t="e">
        <f t="shared" si="81"/>
        <v>#VALUE!</v>
      </c>
      <c r="Q239" s="38" t="e">
        <f t="shared" si="82"/>
        <v>#VALUE!</v>
      </c>
      <c r="R239" s="38" t="e">
        <f t="shared" si="83"/>
        <v>#VALUE!</v>
      </c>
      <c r="T239" s="6" t="s">
        <v>84</v>
      </c>
      <c r="U239" s="5" t="s">
        <v>113</v>
      </c>
      <c r="V239" s="6"/>
    </row>
    <row r="240" spans="1:22" ht="12.75" customHeight="1">
      <c r="A240" s="5" t="s">
        <v>79</v>
      </c>
      <c r="B240" s="16">
        <v>1</v>
      </c>
      <c r="C240" s="16">
        <v>7</v>
      </c>
      <c r="D240" s="16">
        <v>4</v>
      </c>
      <c r="E240" s="16">
        <v>4</v>
      </c>
      <c r="F240" s="16">
        <v>4</v>
      </c>
      <c r="G240" s="16">
        <v>0</v>
      </c>
      <c r="H240" s="16">
        <v>1</v>
      </c>
      <c r="I240" s="16">
        <v>0</v>
      </c>
      <c r="J240" s="16">
        <v>4</v>
      </c>
      <c r="K240" s="16">
        <v>3</v>
      </c>
      <c r="L240" s="16">
        <v>0</v>
      </c>
      <c r="M240" s="16">
        <v>0</v>
      </c>
      <c r="N240" s="16">
        <v>6</v>
      </c>
      <c r="O240" s="38">
        <f t="shared" si="80"/>
        <v>1</v>
      </c>
      <c r="P240" s="38">
        <f t="shared" si="81"/>
        <v>1</v>
      </c>
      <c r="Q240" s="38">
        <f t="shared" si="82"/>
        <v>1.5</v>
      </c>
      <c r="R240" s="38">
        <f t="shared" si="83"/>
        <v>2.5</v>
      </c>
      <c r="T240" s="6" t="s">
        <v>85</v>
      </c>
      <c r="U240" s="5" t="s">
        <v>114</v>
      </c>
      <c r="V240" s="6"/>
    </row>
    <row r="241" spans="1:22" ht="12.75" customHeight="1">
      <c r="A241" s="5" t="s">
        <v>80</v>
      </c>
      <c r="B241" s="16">
        <v>1</v>
      </c>
      <c r="C241" s="16">
        <v>6</v>
      </c>
      <c r="D241" s="16">
        <v>4</v>
      </c>
      <c r="E241" s="16">
        <v>4</v>
      </c>
      <c r="F241" s="16">
        <v>3</v>
      </c>
      <c r="G241" s="16">
        <v>0</v>
      </c>
      <c r="H241" s="16">
        <v>0</v>
      </c>
      <c r="I241" s="16">
        <v>0</v>
      </c>
      <c r="J241" s="16">
        <v>2</v>
      </c>
      <c r="K241" s="16">
        <v>2</v>
      </c>
      <c r="L241" s="16">
        <v>0</v>
      </c>
      <c r="M241" s="16">
        <v>0</v>
      </c>
      <c r="N241" s="16">
        <v>3</v>
      </c>
      <c r="O241" s="38">
        <f t="shared" si="80"/>
        <v>0.75</v>
      </c>
      <c r="P241" s="38">
        <f t="shared" si="81"/>
        <v>0.83333333333333337</v>
      </c>
      <c r="Q241" s="38">
        <f t="shared" si="82"/>
        <v>0.75</v>
      </c>
      <c r="R241" s="38">
        <f t="shared" si="83"/>
        <v>1.5833333333333335</v>
      </c>
      <c r="T241" s="6" t="s">
        <v>86</v>
      </c>
      <c r="U241" s="5" t="s">
        <v>115</v>
      </c>
      <c r="V241" s="6"/>
    </row>
    <row r="242" spans="1:22" ht="12.75" customHeight="1">
      <c r="A242" s="5" t="s">
        <v>81</v>
      </c>
      <c r="B242" s="16">
        <v>1</v>
      </c>
      <c r="C242" s="16">
        <v>7</v>
      </c>
      <c r="D242" s="16">
        <v>7</v>
      </c>
      <c r="E242" s="16">
        <v>5</v>
      </c>
      <c r="F242" s="16">
        <v>5</v>
      </c>
      <c r="G242" s="16">
        <v>0</v>
      </c>
      <c r="H242" s="16">
        <v>0</v>
      </c>
      <c r="I242" s="16">
        <v>0</v>
      </c>
      <c r="J242" s="16">
        <v>5</v>
      </c>
      <c r="K242" s="16">
        <v>0</v>
      </c>
      <c r="L242" s="16">
        <v>0</v>
      </c>
      <c r="M242" s="16">
        <v>0</v>
      </c>
      <c r="N242" s="16">
        <v>5</v>
      </c>
      <c r="O242" s="38">
        <f t="shared" si="80"/>
        <v>0.7142857142857143</v>
      </c>
      <c r="P242" s="38">
        <f t="shared" si="81"/>
        <v>0.7142857142857143</v>
      </c>
      <c r="Q242" s="38">
        <f t="shared" si="82"/>
        <v>0.7142857142857143</v>
      </c>
      <c r="R242" s="38">
        <f t="shared" si="83"/>
        <v>1.4285714285714286</v>
      </c>
      <c r="T242" s="6" t="s">
        <v>87</v>
      </c>
      <c r="U242" s="5" t="s">
        <v>116</v>
      </c>
      <c r="V242" s="6"/>
    </row>
    <row r="243" spans="1:22" ht="12.75" customHeight="1">
      <c r="A243" s="5" t="s">
        <v>82</v>
      </c>
      <c r="B243" s="16">
        <v>1</v>
      </c>
      <c r="C243" s="16">
        <v>6</v>
      </c>
      <c r="D243" s="16">
        <v>5</v>
      </c>
      <c r="E243" s="16">
        <v>3</v>
      </c>
      <c r="F243" s="16">
        <v>2</v>
      </c>
      <c r="G243" s="16">
        <v>1</v>
      </c>
      <c r="H243" s="16">
        <v>1</v>
      </c>
      <c r="I243" s="16">
        <v>0</v>
      </c>
      <c r="J243" s="16">
        <v>3</v>
      </c>
      <c r="K243" s="16">
        <v>1</v>
      </c>
      <c r="L243" s="16">
        <v>0</v>
      </c>
      <c r="M243" s="16">
        <v>0</v>
      </c>
      <c r="N243" s="16">
        <v>5</v>
      </c>
      <c r="O243" s="38">
        <f t="shared" si="80"/>
        <v>0.4</v>
      </c>
      <c r="P243" s="38">
        <f t="shared" si="81"/>
        <v>0.5</v>
      </c>
      <c r="Q243" s="38">
        <f t="shared" si="82"/>
        <v>1</v>
      </c>
      <c r="R243" s="38">
        <f t="shared" si="83"/>
        <v>1.5</v>
      </c>
      <c r="T243" s="6" t="s">
        <v>88</v>
      </c>
      <c r="U243" s="5" t="s">
        <v>117</v>
      </c>
      <c r="V243" s="6"/>
    </row>
    <row r="244" spans="1:22" ht="12.75" customHeight="1">
      <c r="A244" s="11" t="s">
        <v>83</v>
      </c>
      <c r="B244" s="11"/>
      <c r="C244" s="7">
        <f>SUM(C230:C243)</f>
        <v>59</v>
      </c>
      <c r="D244" s="7">
        <f t="shared" ref="D244:N244" si="84">SUM(D230:D243)</f>
        <v>48</v>
      </c>
      <c r="E244" s="7">
        <f t="shared" si="84"/>
        <v>32</v>
      </c>
      <c r="F244" s="7">
        <f t="shared" si="84"/>
        <v>32</v>
      </c>
      <c r="G244" s="7">
        <f t="shared" si="84"/>
        <v>2</v>
      </c>
      <c r="H244" s="7">
        <f t="shared" si="84"/>
        <v>2</v>
      </c>
      <c r="I244" s="7">
        <f t="shared" si="84"/>
        <v>0</v>
      </c>
      <c r="J244" s="7">
        <f t="shared" si="84"/>
        <v>31</v>
      </c>
      <c r="K244" s="7">
        <f t="shared" si="84"/>
        <v>11</v>
      </c>
      <c r="L244" s="7">
        <f t="shared" si="84"/>
        <v>1</v>
      </c>
      <c r="M244" s="7">
        <f t="shared" si="84"/>
        <v>0</v>
      </c>
      <c r="N244" s="7">
        <f t="shared" si="84"/>
        <v>38</v>
      </c>
      <c r="O244" s="38">
        <f t="shared" si="80"/>
        <v>0.66666666666666663</v>
      </c>
      <c r="P244" s="38">
        <f t="shared" si="81"/>
        <v>0.72881355932203384</v>
      </c>
      <c r="Q244" s="38">
        <f t="shared" si="82"/>
        <v>0.79166666666666663</v>
      </c>
      <c r="R244" s="38">
        <f t="shared" si="83"/>
        <v>1.5204802259887005</v>
      </c>
      <c r="T244" s="6" t="s">
        <v>89</v>
      </c>
      <c r="U244" s="5" t="s">
        <v>118</v>
      </c>
      <c r="V244" s="6"/>
    </row>
    <row r="245" spans="1:22" ht="12.75" customHeight="1" thickBot="1">
      <c r="O245" s="5"/>
      <c r="P245" s="5"/>
      <c r="Q245" s="5"/>
      <c r="R245" s="5"/>
      <c r="T245" s="6" t="s">
        <v>56</v>
      </c>
      <c r="U245" s="5" t="s">
        <v>100</v>
      </c>
      <c r="V245" s="6"/>
    </row>
    <row r="246" spans="1:22" ht="12.75" customHeight="1">
      <c r="A246" s="35" t="s">
        <v>152</v>
      </c>
      <c r="B246" s="7" t="s">
        <v>52</v>
      </c>
      <c r="C246" s="7" t="s">
        <v>84</v>
      </c>
      <c r="D246" s="7" t="s">
        <v>85</v>
      </c>
      <c r="E246" s="7" t="s">
        <v>86</v>
      </c>
      <c r="F246" s="7" t="s">
        <v>87</v>
      </c>
      <c r="G246" s="7" t="s">
        <v>88</v>
      </c>
      <c r="H246" s="7" t="s">
        <v>89</v>
      </c>
      <c r="I246" s="7" t="s">
        <v>56</v>
      </c>
      <c r="J246" s="7" t="s">
        <v>55</v>
      </c>
      <c r="K246" s="7" t="s">
        <v>90</v>
      </c>
      <c r="L246" s="7" t="s">
        <v>91</v>
      </c>
      <c r="M246" s="7" t="s">
        <v>61</v>
      </c>
      <c r="N246" s="7" t="s">
        <v>62</v>
      </c>
      <c r="O246" s="7" t="s">
        <v>92</v>
      </c>
      <c r="P246" s="7" t="s">
        <v>93</v>
      </c>
      <c r="Q246" s="7" t="s">
        <v>94</v>
      </c>
      <c r="R246" s="7" t="s">
        <v>95</v>
      </c>
      <c r="T246" s="6" t="s">
        <v>55</v>
      </c>
      <c r="U246" s="5" t="s">
        <v>99</v>
      </c>
      <c r="V246" s="6"/>
    </row>
    <row r="247" spans="1:22" ht="12.75" customHeight="1">
      <c r="A247" s="5" t="s">
        <v>69</v>
      </c>
      <c r="B247" s="19" t="s">
        <v>48</v>
      </c>
      <c r="C247" s="19" t="s">
        <v>48</v>
      </c>
      <c r="D247" s="19" t="s">
        <v>48</v>
      </c>
      <c r="E247" s="19" t="s">
        <v>48</v>
      </c>
      <c r="F247" s="19" t="s">
        <v>48</v>
      </c>
      <c r="G247" s="20" t="s">
        <v>48</v>
      </c>
      <c r="H247" s="19" t="s">
        <v>48</v>
      </c>
      <c r="I247" s="19" t="s">
        <v>48</v>
      </c>
      <c r="J247" s="19" t="s">
        <v>48</v>
      </c>
      <c r="K247" s="19" t="s">
        <v>48</v>
      </c>
      <c r="L247" s="19" t="s">
        <v>48</v>
      </c>
      <c r="M247" s="19" t="s">
        <v>48</v>
      </c>
      <c r="N247" s="19" t="s">
        <v>48</v>
      </c>
      <c r="O247" s="9" t="e">
        <f>SUM(K247/G247)*7</f>
        <v>#VALUE!</v>
      </c>
      <c r="P247" s="9" t="e">
        <f t="shared" ref="P247:P256" si="85">SUM(I247,M247)/G247</f>
        <v>#VALUE!</v>
      </c>
      <c r="Q247" s="38" t="e">
        <f t="shared" ref="Q247:Q256" si="86">SUM(I247/H247)</f>
        <v>#VALUE!</v>
      </c>
      <c r="R247" s="38" t="e">
        <f t="shared" ref="R247:R256" si="87">SUM(N247/M247)</f>
        <v>#VALUE!</v>
      </c>
      <c r="T247" s="6" t="s">
        <v>90</v>
      </c>
      <c r="U247" s="5" t="s">
        <v>119</v>
      </c>
    </row>
    <row r="248" spans="1:22" ht="12.75" customHeight="1">
      <c r="A248" s="5" t="s">
        <v>71</v>
      </c>
      <c r="B248" s="19" t="s">
        <v>48</v>
      </c>
      <c r="C248" s="19" t="s">
        <v>48</v>
      </c>
      <c r="D248" s="19" t="s">
        <v>48</v>
      </c>
      <c r="E248" s="19" t="s">
        <v>48</v>
      </c>
      <c r="F248" s="19" t="s">
        <v>48</v>
      </c>
      <c r="G248" s="20" t="s">
        <v>48</v>
      </c>
      <c r="H248" s="19" t="s">
        <v>48</v>
      </c>
      <c r="I248" s="19" t="s">
        <v>48</v>
      </c>
      <c r="J248" s="19" t="s">
        <v>48</v>
      </c>
      <c r="K248" s="19" t="s">
        <v>48</v>
      </c>
      <c r="L248" s="19" t="s">
        <v>48</v>
      </c>
      <c r="M248" s="19" t="s">
        <v>48</v>
      </c>
      <c r="N248" s="19" t="s">
        <v>48</v>
      </c>
      <c r="O248" s="9" t="e">
        <f t="shared" ref="O248:O256" si="88">SUM(K248/G248)*7</f>
        <v>#VALUE!</v>
      </c>
      <c r="P248" s="9" t="e">
        <f t="shared" si="85"/>
        <v>#VALUE!</v>
      </c>
      <c r="Q248" s="38" t="e">
        <f t="shared" si="86"/>
        <v>#VALUE!</v>
      </c>
      <c r="R248" s="38" t="e">
        <f t="shared" si="87"/>
        <v>#VALUE!</v>
      </c>
      <c r="T248" s="6" t="s">
        <v>91</v>
      </c>
      <c r="U248" s="5" t="s">
        <v>120</v>
      </c>
    </row>
    <row r="249" spans="1:22" ht="12.75" customHeight="1">
      <c r="A249" s="12" t="s">
        <v>72</v>
      </c>
      <c r="B249" s="19">
        <v>1</v>
      </c>
      <c r="C249" s="19">
        <v>0</v>
      </c>
      <c r="D249" s="19">
        <v>0</v>
      </c>
      <c r="E249" s="19">
        <v>0</v>
      </c>
      <c r="F249" s="19">
        <v>0</v>
      </c>
      <c r="G249" s="20">
        <v>2</v>
      </c>
      <c r="H249" s="19">
        <v>7</v>
      </c>
      <c r="I249" s="19">
        <v>2</v>
      </c>
      <c r="J249" s="19">
        <v>1</v>
      </c>
      <c r="K249" s="19">
        <v>1</v>
      </c>
      <c r="L249" s="19">
        <v>0</v>
      </c>
      <c r="M249" s="19">
        <v>1</v>
      </c>
      <c r="N249" s="19">
        <v>0</v>
      </c>
      <c r="O249" s="9">
        <f t="shared" si="88"/>
        <v>3.5</v>
      </c>
      <c r="P249" s="9">
        <f t="shared" si="85"/>
        <v>1.5</v>
      </c>
      <c r="Q249" s="38">
        <f t="shared" si="86"/>
        <v>0.2857142857142857</v>
      </c>
      <c r="R249" s="38">
        <f t="shared" si="87"/>
        <v>0</v>
      </c>
      <c r="T249" s="6" t="s">
        <v>61</v>
      </c>
      <c r="U249" s="5" t="s">
        <v>105</v>
      </c>
    </row>
    <row r="250" spans="1:22" ht="12.75" customHeight="1">
      <c r="A250" s="5" t="s">
        <v>75</v>
      </c>
      <c r="B250" s="19" t="s">
        <v>48</v>
      </c>
      <c r="C250" s="19" t="s">
        <v>48</v>
      </c>
      <c r="D250" s="19" t="s">
        <v>48</v>
      </c>
      <c r="E250" s="19" t="s">
        <v>48</v>
      </c>
      <c r="F250" s="19" t="s">
        <v>48</v>
      </c>
      <c r="G250" s="20" t="s">
        <v>48</v>
      </c>
      <c r="H250" s="19" t="s">
        <v>48</v>
      </c>
      <c r="I250" s="19" t="s">
        <v>48</v>
      </c>
      <c r="J250" s="19" t="s">
        <v>48</v>
      </c>
      <c r="K250" s="19" t="s">
        <v>48</v>
      </c>
      <c r="L250" s="19" t="s">
        <v>48</v>
      </c>
      <c r="M250" s="19" t="s">
        <v>48</v>
      </c>
      <c r="N250" s="19" t="s">
        <v>48</v>
      </c>
      <c r="O250" s="9" t="e">
        <f>SUM(K251/G251)*7</f>
        <v>#VALUE!</v>
      </c>
      <c r="P250" s="9" t="e">
        <f>SUM(I251,M251)/G251</f>
        <v>#VALUE!</v>
      </c>
      <c r="Q250" s="38" t="e">
        <f>SUM(I251/H251)</f>
        <v>#VALUE!</v>
      </c>
      <c r="R250" s="38" t="e">
        <f>SUM(N251/M251)</f>
        <v>#VALUE!</v>
      </c>
      <c r="T250" s="6" t="s">
        <v>62</v>
      </c>
      <c r="U250" s="5" t="s">
        <v>106</v>
      </c>
    </row>
    <row r="251" spans="1:22" ht="12.75" customHeight="1">
      <c r="A251" s="12" t="s">
        <v>76</v>
      </c>
      <c r="B251" s="19" t="s">
        <v>48</v>
      </c>
      <c r="C251" s="19" t="s">
        <v>48</v>
      </c>
      <c r="D251" s="19" t="s">
        <v>48</v>
      </c>
      <c r="E251" s="19" t="s">
        <v>48</v>
      </c>
      <c r="F251" s="19" t="s">
        <v>48</v>
      </c>
      <c r="G251" s="20" t="s">
        <v>48</v>
      </c>
      <c r="H251" s="19" t="s">
        <v>48</v>
      </c>
      <c r="I251" s="19" t="s">
        <v>48</v>
      </c>
      <c r="J251" s="19" t="s">
        <v>48</v>
      </c>
      <c r="K251" s="19" t="s">
        <v>48</v>
      </c>
      <c r="L251" s="19" t="s">
        <v>48</v>
      </c>
      <c r="M251" s="19" t="s">
        <v>48</v>
      </c>
      <c r="N251" s="19" t="s">
        <v>48</v>
      </c>
      <c r="O251" s="9" t="e">
        <f>SUM(#REF!/#REF!)*7</f>
        <v>#REF!</v>
      </c>
      <c r="P251" s="9" t="e">
        <f>SUM(#REF!,#REF!)/#REF!</f>
        <v>#REF!</v>
      </c>
      <c r="Q251" s="38" t="e">
        <f>SUM(#REF!/#REF!)</f>
        <v>#REF!</v>
      </c>
      <c r="R251" s="38" t="e">
        <f>SUM(#REF!/#REF!)</f>
        <v>#REF!</v>
      </c>
      <c r="T251" s="6" t="s">
        <v>92</v>
      </c>
      <c r="U251" s="5" t="s">
        <v>121</v>
      </c>
    </row>
    <row r="252" spans="1:22" ht="12.75" customHeight="1">
      <c r="A252" s="12" t="s">
        <v>78</v>
      </c>
      <c r="B252" s="19" t="s">
        <v>48</v>
      </c>
      <c r="C252" s="19" t="s">
        <v>48</v>
      </c>
      <c r="D252" s="19" t="s">
        <v>48</v>
      </c>
      <c r="E252" s="19" t="s">
        <v>48</v>
      </c>
      <c r="F252" s="19" t="s">
        <v>48</v>
      </c>
      <c r="G252" s="20" t="s">
        <v>48</v>
      </c>
      <c r="H252" s="19" t="s">
        <v>48</v>
      </c>
      <c r="I252" s="19" t="s">
        <v>48</v>
      </c>
      <c r="J252" s="19" t="s">
        <v>48</v>
      </c>
      <c r="K252" s="19" t="s">
        <v>48</v>
      </c>
      <c r="L252" s="19" t="s">
        <v>48</v>
      </c>
      <c r="M252" s="19" t="s">
        <v>48</v>
      </c>
      <c r="N252" s="19" t="s">
        <v>48</v>
      </c>
      <c r="O252" s="9" t="e">
        <f t="shared" si="88"/>
        <v>#VALUE!</v>
      </c>
      <c r="P252" s="9" t="e">
        <f t="shared" si="85"/>
        <v>#VALUE!</v>
      </c>
      <c r="Q252" s="38" t="e">
        <f t="shared" si="86"/>
        <v>#VALUE!</v>
      </c>
      <c r="R252" s="38" t="e">
        <f t="shared" si="87"/>
        <v>#VALUE!</v>
      </c>
      <c r="T252" s="6" t="s">
        <v>93</v>
      </c>
      <c r="U252" s="36" t="s">
        <v>122</v>
      </c>
    </row>
    <row r="253" spans="1:22" ht="12.75" customHeight="1">
      <c r="A253" s="12" t="s">
        <v>79</v>
      </c>
      <c r="B253" s="19" t="s">
        <v>48</v>
      </c>
      <c r="C253" s="19" t="s">
        <v>48</v>
      </c>
      <c r="D253" s="19" t="s">
        <v>48</v>
      </c>
      <c r="E253" s="19" t="s">
        <v>48</v>
      </c>
      <c r="F253" s="19" t="s">
        <v>48</v>
      </c>
      <c r="G253" s="20" t="s">
        <v>48</v>
      </c>
      <c r="H253" s="19" t="s">
        <v>48</v>
      </c>
      <c r="I253" s="19" t="s">
        <v>48</v>
      </c>
      <c r="J253" s="19" t="s">
        <v>48</v>
      </c>
      <c r="K253" s="19" t="s">
        <v>48</v>
      </c>
      <c r="L253" s="19" t="s">
        <v>48</v>
      </c>
      <c r="M253" s="19" t="s">
        <v>48</v>
      </c>
      <c r="N253" s="19" t="s">
        <v>48</v>
      </c>
      <c r="O253" s="9" t="e">
        <f t="shared" si="88"/>
        <v>#VALUE!</v>
      </c>
      <c r="P253" s="9" t="e">
        <f t="shared" si="85"/>
        <v>#VALUE!</v>
      </c>
      <c r="Q253" s="38" t="e">
        <f t="shared" si="86"/>
        <v>#VALUE!</v>
      </c>
      <c r="R253" s="38" t="e">
        <f t="shared" si="87"/>
        <v>#VALUE!</v>
      </c>
      <c r="T253" s="6" t="s">
        <v>94</v>
      </c>
      <c r="U253" s="5" t="s">
        <v>123</v>
      </c>
    </row>
    <row r="254" spans="1:22" ht="12.75" customHeight="1">
      <c r="A254" s="5" t="s">
        <v>80</v>
      </c>
      <c r="B254" s="19">
        <v>1</v>
      </c>
      <c r="C254" s="19">
        <v>1</v>
      </c>
      <c r="D254" s="19">
        <v>1</v>
      </c>
      <c r="E254" s="19">
        <v>0</v>
      </c>
      <c r="F254" s="19">
        <v>0</v>
      </c>
      <c r="G254" s="20">
        <v>4</v>
      </c>
      <c r="H254" s="19">
        <v>17</v>
      </c>
      <c r="I254" s="19">
        <v>2</v>
      </c>
      <c r="J254" s="19">
        <v>2</v>
      </c>
      <c r="K254" s="19">
        <v>2</v>
      </c>
      <c r="L254" s="19">
        <v>2</v>
      </c>
      <c r="M254" s="19">
        <v>4</v>
      </c>
      <c r="N254" s="19">
        <v>3</v>
      </c>
      <c r="O254" s="9">
        <f t="shared" si="88"/>
        <v>3.5</v>
      </c>
      <c r="P254" s="9">
        <f t="shared" si="85"/>
        <v>1.5</v>
      </c>
      <c r="Q254" s="38">
        <f t="shared" si="86"/>
        <v>0.11764705882352941</v>
      </c>
      <c r="R254" s="38">
        <f t="shared" si="87"/>
        <v>0.75</v>
      </c>
      <c r="T254" s="6" t="s">
        <v>95</v>
      </c>
      <c r="U254" s="12" t="s">
        <v>124</v>
      </c>
      <c r="V254" s="6"/>
    </row>
    <row r="255" spans="1:22" ht="12.75" customHeight="1">
      <c r="A255" s="5" t="s">
        <v>81</v>
      </c>
      <c r="B255" s="19" t="s">
        <v>48</v>
      </c>
      <c r="C255" s="19" t="s">
        <v>48</v>
      </c>
      <c r="D255" s="19" t="s">
        <v>48</v>
      </c>
      <c r="E255" s="19" t="s">
        <v>48</v>
      </c>
      <c r="F255" s="19" t="s">
        <v>48</v>
      </c>
      <c r="G255" s="20" t="s">
        <v>48</v>
      </c>
      <c r="H255" s="19" t="s">
        <v>48</v>
      </c>
      <c r="I255" s="19" t="s">
        <v>48</v>
      </c>
      <c r="J255" s="19" t="s">
        <v>48</v>
      </c>
      <c r="K255" s="19" t="s">
        <v>48</v>
      </c>
      <c r="L255" s="19" t="s">
        <v>48</v>
      </c>
      <c r="M255" s="19" t="s">
        <v>48</v>
      </c>
      <c r="N255" s="19" t="s">
        <v>48</v>
      </c>
      <c r="O255" s="9" t="e">
        <f t="shared" si="88"/>
        <v>#VALUE!</v>
      </c>
      <c r="P255" s="9" t="e">
        <f t="shared" si="85"/>
        <v>#VALUE!</v>
      </c>
      <c r="Q255" s="38" t="e">
        <f t="shared" si="86"/>
        <v>#VALUE!</v>
      </c>
      <c r="R255" s="38" t="e">
        <f t="shared" si="87"/>
        <v>#VALUE!</v>
      </c>
    </row>
    <row r="256" spans="1:22" ht="12.75" customHeight="1">
      <c r="A256" s="11" t="s">
        <v>83</v>
      </c>
      <c r="B256" s="7">
        <v>1</v>
      </c>
      <c r="C256" s="7">
        <f t="shared" ref="C256:N256" si="89">SUM(C248:C255)</f>
        <v>1</v>
      </c>
      <c r="D256" s="7">
        <f t="shared" si="89"/>
        <v>1</v>
      </c>
      <c r="E256" s="7">
        <f t="shared" si="89"/>
        <v>0</v>
      </c>
      <c r="F256" s="7">
        <f t="shared" si="89"/>
        <v>0</v>
      </c>
      <c r="G256" s="37">
        <f t="shared" si="89"/>
        <v>6</v>
      </c>
      <c r="H256" s="7">
        <f t="shared" si="89"/>
        <v>24</v>
      </c>
      <c r="I256" s="7">
        <f t="shared" si="89"/>
        <v>4</v>
      </c>
      <c r="J256" s="7">
        <f t="shared" si="89"/>
        <v>3</v>
      </c>
      <c r="K256" s="7">
        <f t="shared" si="89"/>
        <v>3</v>
      </c>
      <c r="L256" s="7">
        <f t="shared" si="89"/>
        <v>2</v>
      </c>
      <c r="M256" s="7">
        <f t="shared" si="89"/>
        <v>5</v>
      </c>
      <c r="N256" s="7">
        <f t="shared" si="89"/>
        <v>3</v>
      </c>
      <c r="O256" s="9">
        <f t="shared" si="88"/>
        <v>3.5</v>
      </c>
      <c r="P256" s="9">
        <f t="shared" si="85"/>
        <v>1.5</v>
      </c>
      <c r="Q256" s="38">
        <f t="shared" si="86"/>
        <v>0.16666666666666666</v>
      </c>
      <c r="R256" s="38">
        <f t="shared" si="87"/>
        <v>0.6</v>
      </c>
      <c r="T256" s="6" t="s">
        <v>52</v>
      </c>
      <c r="U256" s="36" t="s">
        <v>96</v>
      </c>
    </row>
    <row r="257" spans="1:21" ht="12.75" customHeight="1">
      <c r="T257" s="6" t="s">
        <v>53</v>
      </c>
      <c r="U257" s="5" t="s">
        <v>97</v>
      </c>
    </row>
    <row r="258" spans="1:21" ht="12.75" customHeight="1">
      <c r="A258" s="2" t="s">
        <v>292</v>
      </c>
      <c r="L258" s="11"/>
      <c r="M258" s="12"/>
      <c r="T258" s="6" t="s">
        <v>54</v>
      </c>
      <c r="U258" s="5" t="s">
        <v>98</v>
      </c>
    </row>
    <row r="259" spans="1:21" ht="12.75" customHeight="1">
      <c r="A259" s="11" t="s">
        <v>0</v>
      </c>
      <c r="B259" s="11" t="s">
        <v>1</v>
      </c>
      <c r="C259" s="11" t="s">
        <v>2</v>
      </c>
      <c r="D259" s="11" t="s">
        <v>3</v>
      </c>
      <c r="E259" s="11" t="s">
        <v>4</v>
      </c>
      <c r="F259" s="11" t="s">
        <v>5</v>
      </c>
      <c r="G259" s="11" t="s">
        <v>6</v>
      </c>
      <c r="H259" s="11" t="s">
        <v>7</v>
      </c>
      <c r="I259" s="11" t="s">
        <v>8</v>
      </c>
      <c r="K259" s="11" t="s">
        <v>9</v>
      </c>
      <c r="L259" s="11"/>
      <c r="T259" s="6" t="s">
        <v>55</v>
      </c>
      <c r="U259" s="5" t="s">
        <v>99</v>
      </c>
    </row>
    <row r="260" spans="1:21" ht="12.75" customHeight="1">
      <c r="A260" s="12" t="s">
        <v>12</v>
      </c>
      <c r="B260" s="5">
        <v>5</v>
      </c>
      <c r="C260" s="5">
        <v>0</v>
      </c>
      <c r="D260" s="5">
        <v>0</v>
      </c>
      <c r="E260" s="5">
        <v>0</v>
      </c>
      <c r="F260" s="110">
        <v>4</v>
      </c>
      <c r="G260" s="110">
        <v>2</v>
      </c>
      <c r="H260" s="110">
        <v>0</v>
      </c>
      <c r="I260" s="2">
        <f>SUM(B260:H260)</f>
        <v>11</v>
      </c>
      <c r="K260" s="12" t="s">
        <v>294</v>
      </c>
      <c r="L260" s="11"/>
      <c r="T260" s="6" t="s">
        <v>56</v>
      </c>
      <c r="U260" s="5" t="s">
        <v>100</v>
      </c>
    </row>
    <row r="261" spans="1:21" ht="12.75" customHeight="1" thickBot="1">
      <c r="A261" s="12" t="s">
        <v>30</v>
      </c>
      <c r="B261" s="5">
        <v>0</v>
      </c>
      <c r="C261" s="5">
        <v>0</v>
      </c>
      <c r="D261" s="5">
        <v>0</v>
      </c>
      <c r="E261" s="5">
        <v>0</v>
      </c>
      <c r="F261" s="110">
        <v>0</v>
      </c>
      <c r="G261" s="110">
        <v>0</v>
      </c>
      <c r="H261" s="110">
        <v>1</v>
      </c>
      <c r="I261" s="2">
        <f>SUM(B261:H261)</f>
        <v>1</v>
      </c>
      <c r="K261" s="12" t="s">
        <v>293</v>
      </c>
      <c r="T261" s="6" t="s">
        <v>57</v>
      </c>
      <c r="U261" s="5" t="s">
        <v>101</v>
      </c>
    </row>
    <row r="262" spans="1:21" ht="12.75" customHeight="1">
      <c r="A262" s="35" t="s">
        <v>151</v>
      </c>
      <c r="B262" s="7" t="s">
        <v>52</v>
      </c>
      <c r="C262" s="7" t="s">
        <v>53</v>
      </c>
      <c r="D262" s="7" t="s">
        <v>54</v>
      </c>
      <c r="E262" s="7" t="s">
        <v>55</v>
      </c>
      <c r="F262" s="7" t="s">
        <v>56</v>
      </c>
      <c r="G262" s="7" t="s">
        <v>57</v>
      </c>
      <c r="H262" s="7" t="s">
        <v>58</v>
      </c>
      <c r="I262" s="7" t="s">
        <v>59</v>
      </c>
      <c r="J262" s="7" t="s">
        <v>60</v>
      </c>
      <c r="K262" s="7" t="s">
        <v>61</v>
      </c>
      <c r="L262" s="7" t="s">
        <v>62</v>
      </c>
      <c r="M262" s="7" t="s">
        <v>63</v>
      </c>
      <c r="N262" s="7" t="s">
        <v>64</v>
      </c>
      <c r="O262" s="7" t="s">
        <v>65</v>
      </c>
      <c r="P262" s="7" t="s">
        <v>66</v>
      </c>
      <c r="Q262" s="7" t="s">
        <v>67</v>
      </c>
      <c r="R262" s="7" t="s">
        <v>68</v>
      </c>
      <c r="T262" s="6" t="s">
        <v>58</v>
      </c>
      <c r="U262" s="5" t="s">
        <v>102</v>
      </c>
    </row>
    <row r="263" spans="1:21" ht="12.75" customHeight="1">
      <c r="A263" s="5" t="s">
        <v>69</v>
      </c>
      <c r="B263" s="10">
        <v>1</v>
      </c>
      <c r="C263" s="10">
        <v>4</v>
      </c>
      <c r="D263" s="10">
        <v>2</v>
      </c>
      <c r="E263" s="10">
        <v>2</v>
      </c>
      <c r="F263" s="10">
        <v>2</v>
      </c>
      <c r="G263" s="10">
        <v>0</v>
      </c>
      <c r="H263" s="10">
        <v>0</v>
      </c>
      <c r="I263" s="10">
        <v>0</v>
      </c>
      <c r="J263" s="10">
        <v>1</v>
      </c>
      <c r="K263" s="10">
        <v>2</v>
      </c>
      <c r="L263" s="10">
        <v>0</v>
      </c>
      <c r="M263" s="10">
        <v>1</v>
      </c>
      <c r="N263" s="10">
        <v>2</v>
      </c>
      <c r="O263" s="38">
        <f t="shared" ref="O263:O277" si="90">SUM(F263/D263)</f>
        <v>1</v>
      </c>
      <c r="P263" s="38">
        <f t="shared" ref="P263:P277" si="91">SUM(F263,K263)/C263</f>
        <v>1</v>
      </c>
      <c r="Q263" s="38">
        <f t="shared" ref="Q263:Q277" si="92">SUM(N263/D263)</f>
        <v>1</v>
      </c>
      <c r="R263" s="38">
        <f t="shared" ref="R263:R277" si="93">SUM(P263:Q263)</f>
        <v>2</v>
      </c>
      <c r="T263" s="6" t="s">
        <v>59</v>
      </c>
      <c r="U263" s="5" t="s">
        <v>103</v>
      </c>
    </row>
    <row r="264" spans="1:21" ht="12.75" customHeight="1">
      <c r="A264" s="12" t="s">
        <v>70</v>
      </c>
      <c r="B264" s="19" t="s">
        <v>48</v>
      </c>
      <c r="C264" s="19" t="s">
        <v>48</v>
      </c>
      <c r="D264" s="19" t="s">
        <v>48</v>
      </c>
      <c r="E264" s="19" t="s">
        <v>48</v>
      </c>
      <c r="F264" s="19" t="s">
        <v>48</v>
      </c>
      <c r="G264" s="20" t="s">
        <v>48</v>
      </c>
      <c r="H264" s="19" t="s">
        <v>48</v>
      </c>
      <c r="I264" s="19" t="s">
        <v>48</v>
      </c>
      <c r="J264" s="19" t="s">
        <v>48</v>
      </c>
      <c r="K264" s="19" t="s">
        <v>48</v>
      </c>
      <c r="L264" s="19" t="s">
        <v>48</v>
      </c>
      <c r="M264" s="19" t="s">
        <v>48</v>
      </c>
      <c r="N264" s="19" t="s">
        <v>48</v>
      </c>
      <c r="O264" s="38" t="e">
        <f t="shared" si="90"/>
        <v>#VALUE!</v>
      </c>
      <c r="P264" s="38" t="e">
        <f t="shared" si="91"/>
        <v>#VALUE!</v>
      </c>
      <c r="Q264" s="38" t="e">
        <f t="shared" si="92"/>
        <v>#VALUE!</v>
      </c>
      <c r="R264" s="38" t="e">
        <f t="shared" si="93"/>
        <v>#VALUE!</v>
      </c>
      <c r="T264" s="6" t="s">
        <v>60</v>
      </c>
      <c r="U264" s="5" t="s">
        <v>104</v>
      </c>
    </row>
    <row r="265" spans="1:21" ht="12.75" customHeight="1">
      <c r="A265" s="5" t="s">
        <v>71</v>
      </c>
      <c r="B265" s="16">
        <v>1</v>
      </c>
      <c r="C265" s="16">
        <v>3</v>
      </c>
      <c r="D265" s="16">
        <v>3</v>
      </c>
      <c r="E265" s="16">
        <v>1</v>
      </c>
      <c r="F265" s="16">
        <v>1</v>
      </c>
      <c r="G265" s="16">
        <v>0</v>
      </c>
      <c r="H265" s="16">
        <v>0</v>
      </c>
      <c r="I265" s="16">
        <v>0</v>
      </c>
      <c r="J265" s="16">
        <v>2</v>
      </c>
      <c r="K265" s="16">
        <v>0</v>
      </c>
      <c r="L265" s="16">
        <v>0</v>
      </c>
      <c r="M265" s="16">
        <v>0</v>
      </c>
      <c r="N265" s="16">
        <v>1</v>
      </c>
      <c r="O265" s="38">
        <f t="shared" si="90"/>
        <v>0.33333333333333331</v>
      </c>
      <c r="P265" s="38">
        <f t="shared" si="91"/>
        <v>0.33333333333333331</v>
      </c>
      <c r="Q265" s="38">
        <f t="shared" si="92"/>
        <v>0.33333333333333331</v>
      </c>
      <c r="R265" s="38">
        <f t="shared" si="93"/>
        <v>0.66666666666666663</v>
      </c>
      <c r="T265" s="6" t="s">
        <v>61</v>
      </c>
      <c r="U265" s="5" t="s">
        <v>105</v>
      </c>
    </row>
    <row r="266" spans="1:21" ht="12.75" customHeight="1">
      <c r="A266" s="5" t="s">
        <v>72</v>
      </c>
      <c r="B266" s="19" t="s">
        <v>48</v>
      </c>
      <c r="C266" s="19" t="s">
        <v>48</v>
      </c>
      <c r="D266" s="19" t="s">
        <v>48</v>
      </c>
      <c r="E266" s="19" t="s">
        <v>48</v>
      </c>
      <c r="F266" s="19" t="s">
        <v>48</v>
      </c>
      <c r="G266" s="20" t="s">
        <v>48</v>
      </c>
      <c r="H266" s="19" t="s">
        <v>48</v>
      </c>
      <c r="I266" s="19" t="s">
        <v>48</v>
      </c>
      <c r="J266" s="19" t="s">
        <v>48</v>
      </c>
      <c r="K266" s="19" t="s">
        <v>48</v>
      </c>
      <c r="L266" s="19" t="s">
        <v>48</v>
      </c>
      <c r="M266" s="19" t="s">
        <v>48</v>
      </c>
      <c r="N266" s="19" t="s">
        <v>48</v>
      </c>
      <c r="O266" s="38" t="e">
        <f t="shared" si="90"/>
        <v>#VALUE!</v>
      </c>
      <c r="P266" s="38" t="e">
        <f t="shared" si="91"/>
        <v>#VALUE!</v>
      </c>
      <c r="Q266" s="38" t="e">
        <f t="shared" si="92"/>
        <v>#VALUE!</v>
      </c>
      <c r="R266" s="38" t="e">
        <f t="shared" si="93"/>
        <v>#VALUE!</v>
      </c>
      <c r="T266" s="6" t="s">
        <v>62</v>
      </c>
      <c r="U266" s="5" t="s">
        <v>106</v>
      </c>
    </row>
    <row r="267" spans="1:21" ht="12.75" customHeight="1">
      <c r="A267" s="5" t="s">
        <v>73</v>
      </c>
      <c r="B267" s="19" t="s">
        <v>48</v>
      </c>
      <c r="C267" s="19" t="s">
        <v>48</v>
      </c>
      <c r="D267" s="19" t="s">
        <v>48</v>
      </c>
      <c r="E267" s="19" t="s">
        <v>48</v>
      </c>
      <c r="F267" s="19" t="s">
        <v>48</v>
      </c>
      <c r="G267" s="20" t="s">
        <v>48</v>
      </c>
      <c r="H267" s="19" t="s">
        <v>48</v>
      </c>
      <c r="I267" s="19" t="s">
        <v>48</v>
      </c>
      <c r="J267" s="19" t="s">
        <v>48</v>
      </c>
      <c r="K267" s="19" t="s">
        <v>48</v>
      </c>
      <c r="L267" s="19" t="s">
        <v>48</v>
      </c>
      <c r="M267" s="19" t="s">
        <v>48</v>
      </c>
      <c r="N267" s="19" t="s">
        <v>48</v>
      </c>
      <c r="O267" s="38" t="e">
        <f t="shared" si="90"/>
        <v>#VALUE!</v>
      </c>
      <c r="P267" s="38" t="e">
        <f t="shared" si="91"/>
        <v>#VALUE!</v>
      </c>
      <c r="Q267" s="38" t="e">
        <f t="shared" si="92"/>
        <v>#VALUE!</v>
      </c>
      <c r="R267" s="38" t="e">
        <f t="shared" si="93"/>
        <v>#VALUE!</v>
      </c>
      <c r="T267" s="6" t="s">
        <v>63</v>
      </c>
      <c r="U267" s="5" t="s">
        <v>107</v>
      </c>
    </row>
    <row r="268" spans="1:21" ht="12.75" customHeight="1">
      <c r="A268" s="5" t="s">
        <v>74</v>
      </c>
      <c r="B268" s="19" t="s">
        <v>48</v>
      </c>
      <c r="C268" s="19" t="s">
        <v>48</v>
      </c>
      <c r="D268" s="19" t="s">
        <v>48</v>
      </c>
      <c r="E268" s="19" t="s">
        <v>48</v>
      </c>
      <c r="F268" s="19" t="s">
        <v>48</v>
      </c>
      <c r="G268" s="20" t="s">
        <v>48</v>
      </c>
      <c r="H268" s="19" t="s">
        <v>48</v>
      </c>
      <c r="I268" s="19" t="s">
        <v>48</v>
      </c>
      <c r="J268" s="19" t="s">
        <v>48</v>
      </c>
      <c r="K268" s="19" t="s">
        <v>48</v>
      </c>
      <c r="L268" s="19" t="s">
        <v>48</v>
      </c>
      <c r="M268" s="19" t="s">
        <v>48</v>
      </c>
      <c r="N268" s="19" t="s">
        <v>48</v>
      </c>
      <c r="O268" s="38" t="e">
        <f t="shared" si="90"/>
        <v>#VALUE!</v>
      </c>
      <c r="P268" s="38" t="e">
        <f t="shared" si="91"/>
        <v>#VALUE!</v>
      </c>
      <c r="Q268" s="38" t="e">
        <f t="shared" si="92"/>
        <v>#VALUE!</v>
      </c>
      <c r="R268" s="38" t="e">
        <f t="shared" si="93"/>
        <v>#VALUE!</v>
      </c>
      <c r="T268" s="6" t="s">
        <v>64</v>
      </c>
      <c r="U268" s="5" t="s">
        <v>108</v>
      </c>
    </row>
    <row r="269" spans="1:21" ht="12.75" customHeight="1">
      <c r="A269" s="5" t="s">
        <v>75</v>
      </c>
      <c r="B269" s="19" t="s">
        <v>48</v>
      </c>
      <c r="C269" s="19" t="s">
        <v>48</v>
      </c>
      <c r="D269" s="19" t="s">
        <v>48</v>
      </c>
      <c r="E269" s="19" t="s">
        <v>48</v>
      </c>
      <c r="F269" s="19" t="s">
        <v>48</v>
      </c>
      <c r="G269" s="20" t="s">
        <v>48</v>
      </c>
      <c r="H269" s="19" t="s">
        <v>48</v>
      </c>
      <c r="I269" s="19" t="s">
        <v>48</v>
      </c>
      <c r="J269" s="19" t="s">
        <v>48</v>
      </c>
      <c r="K269" s="19" t="s">
        <v>48</v>
      </c>
      <c r="L269" s="19" t="s">
        <v>48</v>
      </c>
      <c r="M269" s="19" t="s">
        <v>48</v>
      </c>
      <c r="N269" s="19" t="s">
        <v>48</v>
      </c>
      <c r="O269" s="38" t="e">
        <f t="shared" si="90"/>
        <v>#VALUE!</v>
      </c>
      <c r="P269" s="38" t="e">
        <f t="shared" si="91"/>
        <v>#VALUE!</v>
      </c>
      <c r="Q269" s="38" t="e">
        <f t="shared" si="92"/>
        <v>#VALUE!</v>
      </c>
      <c r="R269" s="38" t="e">
        <f t="shared" si="93"/>
        <v>#VALUE!</v>
      </c>
      <c r="T269" s="6" t="s">
        <v>65</v>
      </c>
      <c r="U269" s="5" t="s">
        <v>109</v>
      </c>
    </row>
    <row r="270" spans="1:21" ht="12.75" customHeight="1">
      <c r="A270" s="5" t="s">
        <v>76</v>
      </c>
      <c r="B270" s="10">
        <v>1</v>
      </c>
      <c r="C270" s="10">
        <v>4</v>
      </c>
      <c r="D270" s="10">
        <v>2</v>
      </c>
      <c r="E270" s="10">
        <v>2</v>
      </c>
      <c r="F270" s="10">
        <v>2</v>
      </c>
      <c r="G270" s="16">
        <v>0</v>
      </c>
      <c r="H270" s="16">
        <v>0</v>
      </c>
      <c r="I270" s="16">
        <v>0</v>
      </c>
      <c r="J270" s="16">
        <v>0</v>
      </c>
      <c r="K270" s="16">
        <v>2</v>
      </c>
      <c r="L270" s="16">
        <v>0</v>
      </c>
      <c r="M270" s="16">
        <v>2</v>
      </c>
      <c r="N270" s="16">
        <v>2</v>
      </c>
      <c r="O270" s="38">
        <f t="shared" si="90"/>
        <v>1</v>
      </c>
      <c r="P270" s="38">
        <f t="shared" si="91"/>
        <v>1</v>
      </c>
      <c r="Q270" s="38">
        <f t="shared" si="92"/>
        <v>1</v>
      </c>
      <c r="R270" s="38">
        <f t="shared" si="93"/>
        <v>2</v>
      </c>
      <c r="T270" s="6" t="s">
        <v>66</v>
      </c>
      <c r="U270" s="5" t="s">
        <v>110</v>
      </c>
    </row>
    <row r="271" spans="1:21" ht="12.75" customHeight="1">
      <c r="A271" s="5" t="s">
        <v>77</v>
      </c>
      <c r="B271" s="16">
        <v>1</v>
      </c>
      <c r="C271" s="16">
        <v>3</v>
      </c>
      <c r="D271" s="16">
        <v>2</v>
      </c>
      <c r="E271" s="16">
        <v>1</v>
      </c>
      <c r="F271" s="16">
        <v>1</v>
      </c>
      <c r="G271" s="16">
        <v>0</v>
      </c>
      <c r="H271" s="16">
        <v>0</v>
      </c>
      <c r="I271" s="16">
        <v>0</v>
      </c>
      <c r="J271" s="16">
        <v>1</v>
      </c>
      <c r="K271" s="16">
        <v>1</v>
      </c>
      <c r="L271" s="16">
        <v>0</v>
      </c>
      <c r="M271" s="16">
        <v>0</v>
      </c>
      <c r="N271" s="16">
        <v>1</v>
      </c>
      <c r="O271" s="38">
        <f t="shared" si="90"/>
        <v>0.5</v>
      </c>
      <c r="P271" s="38">
        <f t="shared" si="91"/>
        <v>0.66666666666666663</v>
      </c>
      <c r="Q271" s="38">
        <f t="shared" si="92"/>
        <v>0.5</v>
      </c>
      <c r="R271" s="38">
        <f t="shared" si="93"/>
        <v>1.1666666666666665</v>
      </c>
      <c r="T271" s="6" t="s">
        <v>67</v>
      </c>
      <c r="U271" s="36" t="s">
        <v>111</v>
      </c>
    </row>
    <row r="272" spans="1:21" ht="12.75" customHeight="1">
      <c r="A272" s="5" t="s">
        <v>78</v>
      </c>
      <c r="B272" s="16">
        <v>1</v>
      </c>
      <c r="C272" s="16">
        <v>3</v>
      </c>
      <c r="D272" s="16">
        <v>3</v>
      </c>
      <c r="E272" s="16">
        <v>0</v>
      </c>
      <c r="F272" s="16">
        <v>1</v>
      </c>
      <c r="G272" s="16">
        <v>0</v>
      </c>
      <c r="H272" s="16">
        <v>0</v>
      </c>
      <c r="I272" s="16">
        <v>0</v>
      </c>
      <c r="J272" s="16">
        <v>1</v>
      </c>
      <c r="K272" s="16">
        <v>0</v>
      </c>
      <c r="L272" s="16">
        <v>1</v>
      </c>
      <c r="M272" s="16">
        <v>0</v>
      </c>
      <c r="N272" s="16">
        <v>1</v>
      </c>
      <c r="O272" s="38">
        <f t="shared" si="90"/>
        <v>0.33333333333333331</v>
      </c>
      <c r="P272" s="38">
        <f t="shared" si="91"/>
        <v>0.33333333333333331</v>
      </c>
      <c r="Q272" s="38">
        <f t="shared" si="92"/>
        <v>0.33333333333333331</v>
      </c>
      <c r="R272" s="38">
        <f t="shared" si="93"/>
        <v>0.66666666666666663</v>
      </c>
      <c r="T272" s="6" t="s">
        <v>68</v>
      </c>
      <c r="U272" s="12" t="s">
        <v>112</v>
      </c>
    </row>
    <row r="273" spans="1:22" ht="12.75" customHeight="1">
      <c r="A273" s="5" t="s">
        <v>79</v>
      </c>
      <c r="B273" s="16">
        <v>1</v>
      </c>
      <c r="C273" s="16">
        <v>4</v>
      </c>
      <c r="D273" s="16">
        <v>3</v>
      </c>
      <c r="E273" s="16">
        <v>1</v>
      </c>
      <c r="F273" s="16">
        <v>1</v>
      </c>
      <c r="G273" s="16">
        <v>0</v>
      </c>
      <c r="H273" s="16">
        <v>0</v>
      </c>
      <c r="I273" s="16">
        <v>0</v>
      </c>
      <c r="J273" s="16">
        <v>0</v>
      </c>
      <c r="K273" s="16">
        <v>1</v>
      </c>
      <c r="L273" s="16">
        <v>0</v>
      </c>
      <c r="M273" s="16">
        <v>1</v>
      </c>
      <c r="N273" s="16">
        <v>1</v>
      </c>
      <c r="O273" s="38">
        <f t="shared" si="90"/>
        <v>0.33333333333333331</v>
      </c>
      <c r="P273" s="38">
        <f t="shared" si="91"/>
        <v>0.5</v>
      </c>
      <c r="Q273" s="38">
        <f t="shared" si="92"/>
        <v>0.33333333333333331</v>
      </c>
      <c r="R273" s="38">
        <f t="shared" si="93"/>
        <v>0.83333333333333326</v>
      </c>
    </row>
    <row r="274" spans="1:22" ht="12.75" customHeight="1">
      <c r="A274" s="5" t="s">
        <v>80</v>
      </c>
      <c r="B274" s="16">
        <v>1</v>
      </c>
      <c r="C274" s="16">
        <v>4</v>
      </c>
      <c r="D274" s="16">
        <v>4</v>
      </c>
      <c r="E274" s="16">
        <v>1</v>
      </c>
      <c r="F274" s="16">
        <v>1</v>
      </c>
      <c r="G274" s="16">
        <v>0</v>
      </c>
      <c r="H274" s="16">
        <v>0</v>
      </c>
      <c r="I274" s="16">
        <v>0</v>
      </c>
      <c r="J274" s="16">
        <v>2</v>
      </c>
      <c r="K274" s="16">
        <v>0</v>
      </c>
      <c r="L274" s="16">
        <v>1</v>
      </c>
      <c r="M274" s="16">
        <v>0</v>
      </c>
      <c r="N274" s="16">
        <v>1</v>
      </c>
      <c r="O274" s="38">
        <f t="shared" si="90"/>
        <v>0.25</v>
      </c>
      <c r="P274" s="38">
        <f t="shared" si="91"/>
        <v>0.25</v>
      </c>
      <c r="Q274" s="38">
        <f t="shared" si="92"/>
        <v>0.25</v>
      </c>
      <c r="R274" s="38">
        <f t="shared" si="93"/>
        <v>0.5</v>
      </c>
      <c r="T274" s="6" t="s">
        <v>52</v>
      </c>
      <c r="U274" s="5" t="s">
        <v>96</v>
      </c>
    </row>
    <row r="275" spans="1:22" ht="12.75" customHeight="1">
      <c r="A275" s="5" t="s">
        <v>81</v>
      </c>
      <c r="B275" s="16">
        <v>1</v>
      </c>
      <c r="C275" s="16">
        <v>4</v>
      </c>
      <c r="D275" s="16">
        <v>4</v>
      </c>
      <c r="E275" s="16">
        <v>1</v>
      </c>
      <c r="F275" s="16">
        <v>2</v>
      </c>
      <c r="G275" s="16">
        <v>1</v>
      </c>
      <c r="H275" s="16">
        <v>0</v>
      </c>
      <c r="I275" s="16">
        <v>0</v>
      </c>
      <c r="J275" s="16">
        <v>1</v>
      </c>
      <c r="K275" s="16">
        <v>0</v>
      </c>
      <c r="L275" s="16">
        <v>0</v>
      </c>
      <c r="M275" s="16">
        <v>1</v>
      </c>
      <c r="N275" s="16">
        <v>3</v>
      </c>
      <c r="O275" s="38">
        <f t="shared" si="90"/>
        <v>0.5</v>
      </c>
      <c r="P275" s="38">
        <f t="shared" si="91"/>
        <v>0.5</v>
      </c>
      <c r="Q275" s="38">
        <f t="shared" si="92"/>
        <v>0.75</v>
      </c>
      <c r="R275" s="38">
        <f t="shared" si="93"/>
        <v>1.25</v>
      </c>
      <c r="T275" s="6" t="s">
        <v>84</v>
      </c>
      <c r="U275" s="5" t="s">
        <v>113</v>
      </c>
      <c r="V275" s="6"/>
    </row>
    <row r="276" spans="1:22" ht="12.75" customHeight="1">
      <c r="A276" s="5" t="s">
        <v>82</v>
      </c>
      <c r="B276" s="16">
        <v>1</v>
      </c>
      <c r="C276" s="16">
        <v>4</v>
      </c>
      <c r="D276" s="16">
        <v>4</v>
      </c>
      <c r="E276" s="16">
        <v>2</v>
      </c>
      <c r="F276" s="16">
        <v>2</v>
      </c>
      <c r="G276" s="16">
        <v>0</v>
      </c>
      <c r="H276" s="16">
        <v>1</v>
      </c>
      <c r="I276" s="16">
        <v>0</v>
      </c>
      <c r="J276" s="16">
        <v>2</v>
      </c>
      <c r="K276" s="16">
        <v>0</v>
      </c>
      <c r="L276" s="16">
        <v>0</v>
      </c>
      <c r="M276" s="16">
        <v>0</v>
      </c>
      <c r="N276" s="16">
        <v>4</v>
      </c>
      <c r="O276" s="38">
        <f t="shared" si="90"/>
        <v>0.5</v>
      </c>
      <c r="P276" s="38">
        <f t="shared" si="91"/>
        <v>0.5</v>
      </c>
      <c r="Q276" s="38">
        <f t="shared" si="92"/>
        <v>1</v>
      </c>
      <c r="R276" s="38">
        <f t="shared" si="93"/>
        <v>1.5</v>
      </c>
      <c r="T276" s="6" t="s">
        <v>85</v>
      </c>
      <c r="U276" s="5" t="s">
        <v>114</v>
      </c>
      <c r="V276" s="6"/>
    </row>
    <row r="277" spans="1:22" ht="12.75" customHeight="1">
      <c r="A277" s="11" t="s">
        <v>83</v>
      </c>
      <c r="B277" s="11"/>
      <c r="C277" s="7">
        <f>SUM(C263:C276)</f>
        <v>33</v>
      </c>
      <c r="D277" s="7">
        <f t="shared" ref="D277:N277" si="94">SUM(D263:D276)</f>
        <v>27</v>
      </c>
      <c r="E277" s="7">
        <f t="shared" si="94"/>
        <v>11</v>
      </c>
      <c r="F277" s="7">
        <f t="shared" si="94"/>
        <v>13</v>
      </c>
      <c r="G277" s="7">
        <f t="shared" si="94"/>
        <v>1</v>
      </c>
      <c r="H277" s="7">
        <f t="shared" si="94"/>
        <v>1</v>
      </c>
      <c r="I277" s="7">
        <f t="shared" si="94"/>
        <v>0</v>
      </c>
      <c r="J277" s="7">
        <f t="shared" si="94"/>
        <v>10</v>
      </c>
      <c r="K277" s="7">
        <f t="shared" si="94"/>
        <v>6</v>
      </c>
      <c r="L277" s="7">
        <f t="shared" si="94"/>
        <v>2</v>
      </c>
      <c r="M277" s="7">
        <f t="shared" si="94"/>
        <v>5</v>
      </c>
      <c r="N277" s="7">
        <f t="shared" si="94"/>
        <v>16</v>
      </c>
      <c r="O277" s="38">
        <f t="shared" si="90"/>
        <v>0.48148148148148145</v>
      </c>
      <c r="P277" s="38">
        <f t="shared" si="91"/>
        <v>0.5757575757575758</v>
      </c>
      <c r="Q277" s="38">
        <f t="shared" si="92"/>
        <v>0.59259259259259256</v>
      </c>
      <c r="R277" s="38">
        <f t="shared" si="93"/>
        <v>1.1683501683501682</v>
      </c>
      <c r="T277" s="6" t="s">
        <v>86</v>
      </c>
      <c r="U277" s="5" t="s">
        <v>115</v>
      </c>
      <c r="V277" s="6"/>
    </row>
    <row r="278" spans="1:22" ht="12.75" customHeight="1" thickBot="1">
      <c r="O278" s="5"/>
      <c r="P278" s="5"/>
      <c r="Q278" s="5"/>
      <c r="R278" s="5"/>
      <c r="T278" s="6" t="s">
        <v>87</v>
      </c>
      <c r="U278" s="5" t="s">
        <v>116</v>
      </c>
      <c r="V278" s="6"/>
    </row>
    <row r="279" spans="1:22" ht="12.75" customHeight="1">
      <c r="A279" s="35" t="s">
        <v>152</v>
      </c>
      <c r="B279" s="7" t="s">
        <v>52</v>
      </c>
      <c r="C279" s="7" t="s">
        <v>84</v>
      </c>
      <c r="D279" s="7" t="s">
        <v>85</v>
      </c>
      <c r="E279" s="7" t="s">
        <v>86</v>
      </c>
      <c r="F279" s="7" t="s">
        <v>87</v>
      </c>
      <c r="G279" s="7" t="s">
        <v>88</v>
      </c>
      <c r="H279" s="7" t="s">
        <v>89</v>
      </c>
      <c r="I279" s="7" t="s">
        <v>56</v>
      </c>
      <c r="J279" s="7" t="s">
        <v>55</v>
      </c>
      <c r="K279" s="7" t="s">
        <v>90</v>
      </c>
      <c r="L279" s="7" t="s">
        <v>91</v>
      </c>
      <c r="M279" s="7" t="s">
        <v>61</v>
      </c>
      <c r="N279" s="7" t="s">
        <v>62</v>
      </c>
      <c r="O279" s="7" t="s">
        <v>92</v>
      </c>
      <c r="P279" s="7" t="s">
        <v>93</v>
      </c>
      <c r="Q279" s="7" t="s">
        <v>94</v>
      </c>
      <c r="R279" s="7" t="s">
        <v>95</v>
      </c>
      <c r="T279" s="6" t="s">
        <v>88</v>
      </c>
      <c r="U279" s="5" t="s">
        <v>117</v>
      </c>
      <c r="V279" s="6"/>
    </row>
    <row r="280" spans="1:22" ht="12.75" customHeight="1">
      <c r="A280" s="5" t="s">
        <v>69</v>
      </c>
      <c r="B280" s="19" t="s">
        <v>48</v>
      </c>
      <c r="C280" s="19" t="s">
        <v>48</v>
      </c>
      <c r="D280" s="19" t="s">
        <v>48</v>
      </c>
      <c r="E280" s="19" t="s">
        <v>48</v>
      </c>
      <c r="F280" s="19" t="s">
        <v>48</v>
      </c>
      <c r="G280" s="20" t="s">
        <v>48</v>
      </c>
      <c r="H280" s="19" t="s">
        <v>48</v>
      </c>
      <c r="I280" s="19" t="s">
        <v>48</v>
      </c>
      <c r="J280" s="19" t="s">
        <v>48</v>
      </c>
      <c r="K280" s="19" t="s">
        <v>48</v>
      </c>
      <c r="L280" s="19" t="s">
        <v>48</v>
      </c>
      <c r="M280" s="19" t="s">
        <v>48</v>
      </c>
      <c r="N280" s="19" t="s">
        <v>48</v>
      </c>
      <c r="O280" s="9" t="e">
        <f>SUM(K280/G280)*7</f>
        <v>#VALUE!</v>
      </c>
      <c r="P280" s="9" t="e">
        <f>SUM(I280,M280)/G280</f>
        <v>#VALUE!</v>
      </c>
      <c r="Q280" s="38" t="e">
        <f>SUM(I280/H280)</f>
        <v>#VALUE!</v>
      </c>
      <c r="R280" s="38" t="e">
        <f>SUM(N280/M280)</f>
        <v>#VALUE!</v>
      </c>
      <c r="T280" s="6" t="s">
        <v>89</v>
      </c>
      <c r="U280" s="5" t="s">
        <v>118</v>
      </c>
      <c r="V280" s="6"/>
    </row>
    <row r="281" spans="1:22" ht="12.75" customHeight="1">
      <c r="A281" s="5" t="s">
        <v>71</v>
      </c>
      <c r="B281" s="19">
        <v>1</v>
      </c>
      <c r="C281" s="19">
        <v>0</v>
      </c>
      <c r="D281" s="19">
        <v>0</v>
      </c>
      <c r="E281" s="19">
        <v>0</v>
      </c>
      <c r="F281" s="19">
        <v>0</v>
      </c>
      <c r="G281" s="20">
        <v>2</v>
      </c>
      <c r="H281" s="19">
        <v>8</v>
      </c>
      <c r="I281" s="19">
        <v>1</v>
      </c>
      <c r="J281" s="19">
        <v>0</v>
      </c>
      <c r="K281" s="19">
        <v>0</v>
      </c>
      <c r="L281" s="19">
        <v>0</v>
      </c>
      <c r="M281" s="19">
        <v>0</v>
      </c>
      <c r="N281" s="19">
        <v>2</v>
      </c>
      <c r="O281" s="9">
        <f t="shared" ref="O281:O290" si="95">SUM(K281/G281)*7</f>
        <v>0</v>
      </c>
      <c r="P281" s="9">
        <f t="shared" ref="P281:P290" si="96">SUM(I281,M281)/G281</f>
        <v>0.5</v>
      </c>
      <c r="Q281" s="38">
        <f t="shared" ref="Q281:Q290" si="97">SUM(I281/H281)</f>
        <v>0.125</v>
      </c>
      <c r="R281" s="38" t="e">
        <f t="shared" ref="R281:R290" si="98">SUM(N281/M281)</f>
        <v>#DIV/0!</v>
      </c>
      <c r="T281" s="6" t="s">
        <v>56</v>
      </c>
      <c r="U281" s="5" t="s">
        <v>100</v>
      </c>
      <c r="V281" s="6"/>
    </row>
    <row r="282" spans="1:22" ht="12.75" customHeight="1">
      <c r="A282" s="12" t="s">
        <v>72</v>
      </c>
      <c r="B282" s="19" t="s">
        <v>48</v>
      </c>
      <c r="C282" s="19" t="s">
        <v>48</v>
      </c>
      <c r="D282" s="19" t="s">
        <v>48</v>
      </c>
      <c r="E282" s="19" t="s">
        <v>48</v>
      </c>
      <c r="F282" s="19" t="s">
        <v>48</v>
      </c>
      <c r="G282" s="20" t="s">
        <v>48</v>
      </c>
      <c r="H282" s="19" t="s">
        <v>48</v>
      </c>
      <c r="I282" s="19" t="s">
        <v>48</v>
      </c>
      <c r="J282" s="19" t="s">
        <v>48</v>
      </c>
      <c r="K282" s="19" t="s">
        <v>48</v>
      </c>
      <c r="L282" s="19" t="s">
        <v>48</v>
      </c>
      <c r="M282" s="19" t="s">
        <v>48</v>
      </c>
      <c r="N282" s="19" t="s">
        <v>48</v>
      </c>
      <c r="O282" s="9" t="e">
        <f t="shared" si="95"/>
        <v>#VALUE!</v>
      </c>
      <c r="P282" s="9" t="e">
        <f t="shared" si="96"/>
        <v>#VALUE!</v>
      </c>
      <c r="Q282" s="38" t="e">
        <f t="shared" si="97"/>
        <v>#VALUE!</v>
      </c>
      <c r="R282" s="38" t="e">
        <f t="shared" si="98"/>
        <v>#VALUE!</v>
      </c>
      <c r="T282" s="6" t="s">
        <v>55</v>
      </c>
      <c r="U282" s="5" t="s">
        <v>99</v>
      </c>
      <c r="V282" s="6"/>
    </row>
    <row r="283" spans="1:22" ht="12.75" customHeight="1">
      <c r="A283" s="5" t="s">
        <v>75</v>
      </c>
      <c r="B283" s="19" t="s">
        <v>48</v>
      </c>
      <c r="C283" s="19" t="s">
        <v>48</v>
      </c>
      <c r="D283" s="19" t="s">
        <v>48</v>
      </c>
      <c r="E283" s="19" t="s">
        <v>48</v>
      </c>
      <c r="F283" s="19" t="s">
        <v>48</v>
      </c>
      <c r="G283" s="20" t="s">
        <v>48</v>
      </c>
      <c r="H283" s="19" t="s">
        <v>48</v>
      </c>
      <c r="I283" s="19" t="s">
        <v>48</v>
      </c>
      <c r="J283" s="19" t="s">
        <v>48</v>
      </c>
      <c r="K283" s="19" t="s">
        <v>48</v>
      </c>
      <c r="L283" s="19" t="s">
        <v>48</v>
      </c>
      <c r="M283" s="19" t="s">
        <v>48</v>
      </c>
      <c r="N283" s="19" t="s">
        <v>48</v>
      </c>
      <c r="O283" s="9" t="e">
        <f t="shared" si="95"/>
        <v>#VALUE!</v>
      </c>
      <c r="P283" s="9" t="e">
        <f t="shared" si="96"/>
        <v>#VALUE!</v>
      </c>
      <c r="Q283" s="38" t="e">
        <f t="shared" si="97"/>
        <v>#VALUE!</v>
      </c>
      <c r="R283" s="38" t="e">
        <f t="shared" si="98"/>
        <v>#VALUE!</v>
      </c>
      <c r="T283" s="6" t="s">
        <v>90</v>
      </c>
      <c r="U283" s="5" t="s">
        <v>119</v>
      </c>
    </row>
    <row r="284" spans="1:22" ht="12.75" customHeight="1">
      <c r="A284" s="12" t="s">
        <v>76</v>
      </c>
      <c r="B284" s="19" t="s">
        <v>48</v>
      </c>
      <c r="C284" s="19" t="s">
        <v>48</v>
      </c>
      <c r="D284" s="19" t="s">
        <v>48</v>
      </c>
      <c r="E284" s="19" t="s">
        <v>48</v>
      </c>
      <c r="F284" s="19" t="s">
        <v>48</v>
      </c>
      <c r="G284" s="20" t="s">
        <v>48</v>
      </c>
      <c r="H284" s="19" t="s">
        <v>48</v>
      </c>
      <c r="I284" s="19" t="s">
        <v>48</v>
      </c>
      <c r="J284" s="19" t="s">
        <v>48</v>
      </c>
      <c r="K284" s="19" t="s">
        <v>48</v>
      </c>
      <c r="L284" s="19" t="s">
        <v>48</v>
      </c>
      <c r="M284" s="19" t="s">
        <v>48</v>
      </c>
      <c r="N284" s="19" t="s">
        <v>48</v>
      </c>
      <c r="O284" s="9" t="e">
        <f t="shared" si="95"/>
        <v>#VALUE!</v>
      </c>
      <c r="P284" s="9" t="e">
        <f t="shared" si="96"/>
        <v>#VALUE!</v>
      </c>
      <c r="Q284" s="38" t="e">
        <f t="shared" si="97"/>
        <v>#VALUE!</v>
      </c>
      <c r="R284" s="38" t="e">
        <f t="shared" si="98"/>
        <v>#VALUE!</v>
      </c>
      <c r="T284" s="6" t="s">
        <v>91</v>
      </c>
      <c r="U284" s="5" t="s">
        <v>120</v>
      </c>
    </row>
    <row r="285" spans="1:22" ht="12.75" customHeight="1">
      <c r="A285" s="12" t="s">
        <v>78</v>
      </c>
      <c r="B285" s="19" t="s">
        <v>48</v>
      </c>
      <c r="C285" s="19" t="s">
        <v>48</v>
      </c>
      <c r="D285" s="19" t="s">
        <v>48</v>
      </c>
      <c r="E285" s="19" t="s">
        <v>48</v>
      </c>
      <c r="F285" s="19" t="s">
        <v>48</v>
      </c>
      <c r="G285" s="20" t="s">
        <v>48</v>
      </c>
      <c r="H285" s="19" t="s">
        <v>48</v>
      </c>
      <c r="I285" s="19" t="s">
        <v>48</v>
      </c>
      <c r="J285" s="19" t="s">
        <v>48</v>
      </c>
      <c r="K285" s="19" t="s">
        <v>48</v>
      </c>
      <c r="L285" s="19" t="s">
        <v>48</v>
      </c>
      <c r="M285" s="19" t="s">
        <v>48</v>
      </c>
      <c r="N285" s="19" t="s">
        <v>48</v>
      </c>
      <c r="O285" s="9" t="e">
        <f t="shared" si="95"/>
        <v>#VALUE!</v>
      </c>
      <c r="P285" s="9" t="e">
        <f t="shared" si="96"/>
        <v>#VALUE!</v>
      </c>
      <c r="Q285" s="38" t="e">
        <f t="shared" si="97"/>
        <v>#VALUE!</v>
      </c>
      <c r="R285" s="38" t="e">
        <f t="shared" si="98"/>
        <v>#VALUE!</v>
      </c>
      <c r="T285" s="6" t="s">
        <v>61</v>
      </c>
      <c r="U285" s="5" t="s">
        <v>105</v>
      </c>
    </row>
    <row r="286" spans="1:22" ht="12.75" customHeight="1">
      <c r="A286" s="12" t="s">
        <v>79</v>
      </c>
      <c r="B286" s="19">
        <v>1</v>
      </c>
      <c r="C286" s="19">
        <v>1</v>
      </c>
      <c r="D286" s="19">
        <v>1</v>
      </c>
      <c r="E286" s="19">
        <v>0</v>
      </c>
      <c r="F286" s="19">
        <v>0</v>
      </c>
      <c r="G286" s="20">
        <v>4</v>
      </c>
      <c r="H286" s="19">
        <v>15</v>
      </c>
      <c r="I286" s="19">
        <v>1</v>
      </c>
      <c r="J286" s="19">
        <v>0</v>
      </c>
      <c r="K286" s="19">
        <v>0</v>
      </c>
      <c r="L286" s="19">
        <v>0</v>
      </c>
      <c r="M286" s="19">
        <v>2</v>
      </c>
      <c r="N286" s="19">
        <v>7</v>
      </c>
      <c r="O286" s="9">
        <f t="shared" si="95"/>
        <v>0</v>
      </c>
      <c r="P286" s="9">
        <f t="shared" si="96"/>
        <v>0.75</v>
      </c>
      <c r="Q286" s="38">
        <f t="shared" si="97"/>
        <v>6.6666666666666666E-2</v>
      </c>
      <c r="R286" s="38">
        <f t="shared" si="98"/>
        <v>3.5</v>
      </c>
      <c r="T286" s="6" t="s">
        <v>62</v>
      </c>
      <c r="U286" s="5" t="s">
        <v>106</v>
      </c>
    </row>
    <row r="287" spans="1:22" ht="12.75" customHeight="1">
      <c r="A287" s="5" t="s">
        <v>80</v>
      </c>
      <c r="B287" s="19" t="s">
        <v>48</v>
      </c>
      <c r="C287" s="19" t="s">
        <v>48</v>
      </c>
      <c r="D287" s="19" t="s">
        <v>48</v>
      </c>
      <c r="E287" s="19" t="s">
        <v>48</v>
      </c>
      <c r="F287" s="19" t="s">
        <v>48</v>
      </c>
      <c r="G287" s="20" t="s">
        <v>48</v>
      </c>
      <c r="H287" s="19" t="s">
        <v>48</v>
      </c>
      <c r="I287" s="19" t="s">
        <v>48</v>
      </c>
      <c r="J287" s="19" t="s">
        <v>48</v>
      </c>
      <c r="K287" s="19" t="s">
        <v>48</v>
      </c>
      <c r="L287" s="19" t="s">
        <v>48</v>
      </c>
      <c r="M287" s="19" t="s">
        <v>48</v>
      </c>
      <c r="N287" s="19" t="s">
        <v>48</v>
      </c>
      <c r="O287" s="9" t="e">
        <f t="shared" si="95"/>
        <v>#VALUE!</v>
      </c>
      <c r="P287" s="9" t="e">
        <f t="shared" si="96"/>
        <v>#VALUE!</v>
      </c>
      <c r="Q287" s="38" t="e">
        <f t="shared" si="97"/>
        <v>#VALUE!</v>
      </c>
      <c r="R287" s="38" t="e">
        <f t="shared" si="98"/>
        <v>#VALUE!</v>
      </c>
      <c r="T287" s="6" t="s">
        <v>92</v>
      </c>
      <c r="U287" s="5" t="s">
        <v>121</v>
      </c>
    </row>
    <row r="288" spans="1:22" ht="12.75" customHeight="1">
      <c r="A288" s="5" t="s">
        <v>81</v>
      </c>
      <c r="B288" s="19" t="s">
        <v>48</v>
      </c>
      <c r="C288" s="19" t="s">
        <v>48</v>
      </c>
      <c r="D288" s="19" t="s">
        <v>48</v>
      </c>
      <c r="E288" s="19" t="s">
        <v>48</v>
      </c>
      <c r="F288" s="19" t="s">
        <v>48</v>
      </c>
      <c r="G288" s="20" t="s">
        <v>48</v>
      </c>
      <c r="H288" s="19" t="s">
        <v>48</v>
      </c>
      <c r="I288" s="19" t="s">
        <v>48</v>
      </c>
      <c r="J288" s="19" t="s">
        <v>48</v>
      </c>
      <c r="K288" s="19" t="s">
        <v>48</v>
      </c>
      <c r="L288" s="19" t="s">
        <v>48</v>
      </c>
      <c r="M288" s="19" t="s">
        <v>48</v>
      </c>
      <c r="N288" s="19" t="s">
        <v>48</v>
      </c>
      <c r="O288" s="9" t="e">
        <f t="shared" si="95"/>
        <v>#VALUE!</v>
      </c>
      <c r="P288" s="9" t="e">
        <f t="shared" si="96"/>
        <v>#VALUE!</v>
      </c>
      <c r="Q288" s="38" t="e">
        <f t="shared" si="97"/>
        <v>#VALUE!</v>
      </c>
      <c r="R288" s="38" t="e">
        <f t="shared" si="98"/>
        <v>#VALUE!</v>
      </c>
      <c r="T288" s="6" t="s">
        <v>93</v>
      </c>
      <c r="U288" s="36" t="s">
        <v>122</v>
      </c>
    </row>
    <row r="289" spans="1:22" ht="12.75" customHeight="1">
      <c r="A289" s="12" t="s">
        <v>82</v>
      </c>
      <c r="B289" s="6">
        <v>1</v>
      </c>
      <c r="C289" s="6">
        <v>0</v>
      </c>
      <c r="D289" s="6">
        <v>0</v>
      </c>
      <c r="E289" s="6">
        <v>0</v>
      </c>
      <c r="F289" s="6">
        <v>0</v>
      </c>
      <c r="G289" s="111">
        <v>1</v>
      </c>
      <c r="H289" s="6">
        <v>4</v>
      </c>
      <c r="I289" s="6">
        <v>1</v>
      </c>
      <c r="J289" s="6">
        <v>1</v>
      </c>
      <c r="K289" s="6">
        <v>1</v>
      </c>
      <c r="L289" s="6">
        <v>0</v>
      </c>
      <c r="M289" s="6">
        <v>0</v>
      </c>
      <c r="N289" s="6">
        <v>0</v>
      </c>
      <c r="O289" s="9">
        <f t="shared" si="95"/>
        <v>7</v>
      </c>
      <c r="P289" s="9">
        <f t="shared" si="96"/>
        <v>1</v>
      </c>
      <c r="Q289" s="38">
        <f t="shared" si="97"/>
        <v>0.25</v>
      </c>
      <c r="R289" s="38" t="e">
        <f t="shared" si="98"/>
        <v>#DIV/0!</v>
      </c>
      <c r="T289" s="6" t="s">
        <v>94</v>
      </c>
      <c r="U289" s="5" t="s">
        <v>123</v>
      </c>
    </row>
    <row r="290" spans="1:22" ht="12.75" customHeight="1">
      <c r="A290" s="11" t="s">
        <v>83</v>
      </c>
      <c r="B290" s="7">
        <v>1</v>
      </c>
      <c r="C290" s="113">
        <f>SUM(C281:C289)</f>
        <v>1</v>
      </c>
      <c r="D290" s="113">
        <f t="shared" ref="D290:N290" si="99">SUM(D281:D289)</f>
        <v>1</v>
      </c>
      <c r="E290" s="113">
        <f t="shared" si="99"/>
        <v>0</v>
      </c>
      <c r="F290" s="113">
        <f t="shared" si="99"/>
        <v>0</v>
      </c>
      <c r="G290" s="37">
        <f t="shared" si="99"/>
        <v>7</v>
      </c>
      <c r="H290" s="113">
        <f t="shared" si="99"/>
        <v>27</v>
      </c>
      <c r="I290" s="113">
        <f t="shared" si="99"/>
        <v>3</v>
      </c>
      <c r="J290" s="113">
        <f t="shared" si="99"/>
        <v>1</v>
      </c>
      <c r="K290" s="113">
        <f t="shared" si="99"/>
        <v>1</v>
      </c>
      <c r="L290" s="113">
        <f t="shared" si="99"/>
        <v>0</v>
      </c>
      <c r="M290" s="113">
        <f t="shared" si="99"/>
        <v>2</v>
      </c>
      <c r="N290" s="113">
        <f t="shared" si="99"/>
        <v>9</v>
      </c>
      <c r="O290" s="9">
        <f t="shared" si="95"/>
        <v>1</v>
      </c>
      <c r="P290" s="9">
        <f t="shared" si="96"/>
        <v>0.7142857142857143</v>
      </c>
      <c r="Q290" s="38">
        <f t="shared" si="97"/>
        <v>0.1111111111111111</v>
      </c>
      <c r="R290" s="38">
        <f t="shared" si="98"/>
        <v>4.5</v>
      </c>
      <c r="T290" s="6" t="s">
        <v>95</v>
      </c>
      <c r="U290" s="12" t="s">
        <v>124</v>
      </c>
      <c r="V290" s="6"/>
    </row>
    <row r="292" spans="1:22" ht="12.75" customHeight="1">
      <c r="A292" s="2" t="s">
        <v>289</v>
      </c>
      <c r="L292" s="11"/>
      <c r="M292" s="12"/>
      <c r="T292" s="6" t="s">
        <v>52</v>
      </c>
      <c r="U292" s="36" t="s">
        <v>96</v>
      </c>
    </row>
    <row r="293" spans="1:22" ht="12.75" customHeight="1">
      <c r="A293" s="11" t="s">
        <v>0</v>
      </c>
      <c r="B293" s="11" t="s">
        <v>1</v>
      </c>
      <c r="C293" s="11" t="s">
        <v>2</v>
      </c>
      <c r="D293" s="11" t="s">
        <v>3</v>
      </c>
      <c r="E293" s="11" t="s">
        <v>4</v>
      </c>
      <c r="F293" s="11" t="s">
        <v>5</v>
      </c>
      <c r="G293" s="11" t="s">
        <v>6</v>
      </c>
      <c r="H293" s="11" t="s">
        <v>7</v>
      </c>
      <c r="I293" s="11" t="s">
        <v>8</v>
      </c>
      <c r="K293" s="11" t="s">
        <v>9</v>
      </c>
      <c r="L293" s="11"/>
      <c r="T293" s="6" t="s">
        <v>53</v>
      </c>
      <c r="U293" s="5" t="s">
        <v>97</v>
      </c>
    </row>
    <row r="294" spans="1:22" ht="12.75" customHeight="1">
      <c r="A294" s="12" t="s">
        <v>33</v>
      </c>
      <c r="B294" s="5">
        <v>0</v>
      </c>
      <c r="C294" s="5">
        <v>1</v>
      </c>
      <c r="D294" s="5">
        <v>0</v>
      </c>
      <c r="E294" s="5">
        <v>2</v>
      </c>
      <c r="F294" s="110">
        <v>1</v>
      </c>
      <c r="G294" s="110">
        <v>1</v>
      </c>
      <c r="H294" s="110" t="s">
        <v>48</v>
      </c>
      <c r="I294" s="2">
        <f>SUM(B294:H294)</f>
        <v>5</v>
      </c>
      <c r="K294" s="12" t="s">
        <v>291</v>
      </c>
      <c r="L294" s="11"/>
      <c r="T294" s="6" t="s">
        <v>54</v>
      </c>
      <c r="U294" s="5" t="s">
        <v>98</v>
      </c>
    </row>
    <row r="295" spans="1:22" ht="12.75" customHeight="1" thickBot="1">
      <c r="A295" s="12" t="s">
        <v>12</v>
      </c>
      <c r="B295" s="5">
        <v>4</v>
      </c>
      <c r="C295" s="5">
        <v>5</v>
      </c>
      <c r="D295" s="5">
        <v>0</v>
      </c>
      <c r="E295" s="5">
        <v>4</v>
      </c>
      <c r="F295" s="110">
        <v>2</v>
      </c>
      <c r="G295" s="110">
        <v>2</v>
      </c>
      <c r="H295" s="110" t="s">
        <v>48</v>
      </c>
      <c r="I295" s="2">
        <f>SUM(B295:H295)</f>
        <v>17</v>
      </c>
      <c r="K295" s="12" t="s">
        <v>290</v>
      </c>
      <c r="T295" s="6" t="s">
        <v>55</v>
      </c>
      <c r="U295" s="5" t="s">
        <v>99</v>
      </c>
    </row>
    <row r="296" spans="1:22" ht="12.75" customHeight="1">
      <c r="A296" s="35" t="s">
        <v>151</v>
      </c>
      <c r="B296" s="7" t="s">
        <v>52</v>
      </c>
      <c r="C296" s="7" t="s">
        <v>53</v>
      </c>
      <c r="D296" s="7" t="s">
        <v>54</v>
      </c>
      <c r="E296" s="7" t="s">
        <v>55</v>
      </c>
      <c r="F296" s="7" t="s">
        <v>56</v>
      </c>
      <c r="G296" s="7" t="s">
        <v>57</v>
      </c>
      <c r="H296" s="7" t="s">
        <v>58</v>
      </c>
      <c r="I296" s="7" t="s">
        <v>59</v>
      </c>
      <c r="J296" s="7" t="s">
        <v>60</v>
      </c>
      <c r="K296" s="7" t="s">
        <v>61</v>
      </c>
      <c r="L296" s="7" t="s">
        <v>62</v>
      </c>
      <c r="M296" s="7" t="s">
        <v>63</v>
      </c>
      <c r="N296" s="7" t="s">
        <v>64</v>
      </c>
      <c r="O296" s="7" t="s">
        <v>65</v>
      </c>
      <c r="P296" s="7" t="s">
        <v>66</v>
      </c>
      <c r="Q296" s="7" t="s">
        <v>67</v>
      </c>
      <c r="R296" s="7" t="s">
        <v>68</v>
      </c>
      <c r="T296" s="6" t="s">
        <v>56</v>
      </c>
      <c r="U296" s="5" t="s">
        <v>100</v>
      </c>
    </row>
    <row r="297" spans="1:22" ht="12.75" customHeight="1">
      <c r="A297" s="5" t="s">
        <v>69</v>
      </c>
      <c r="B297" s="112">
        <v>1</v>
      </c>
      <c r="C297" s="112">
        <v>5</v>
      </c>
      <c r="D297" s="112">
        <v>4</v>
      </c>
      <c r="E297" s="112">
        <v>2</v>
      </c>
      <c r="F297" s="112">
        <v>2</v>
      </c>
      <c r="G297" s="112">
        <v>0</v>
      </c>
      <c r="H297" s="112">
        <v>0</v>
      </c>
      <c r="I297" s="112">
        <v>0</v>
      </c>
      <c r="J297" s="112">
        <v>2</v>
      </c>
      <c r="K297" s="112">
        <v>1</v>
      </c>
      <c r="L297" s="112">
        <v>0</v>
      </c>
      <c r="M297" s="112">
        <v>0</v>
      </c>
      <c r="N297" s="112">
        <v>2</v>
      </c>
      <c r="O297" s="38">
        <f t="shared" ref="O297:O311" si="100">SUM(F297/D297)</f>
        <v>0.5</v>
      </c>
      <c r="P297" s="38">
        <f t="shared" ref="P297:P311" si="101">SUM(F297,K297)/C297</f>
        <v>0.6</v>
      </c>
      <c r="Q297" s="38">
        <f t="shared" ref="Q297:Q311" si="102">SUM(N297/D297)</f>
        <v>0.5</v>
      </c>
      <c r="R297" s="38">
        <f t="shared" ref="R297:R311" si="103">SUM(P297:Q297)</f>
        <v>1.1000000000000001</v>
      </c>
      <c r="T297" s="6" t="s">
        <v>57</v>
      </c>
      <c r="U297" s="5" t="s">
        <v>101</v>
      </c>
    </row>
    <row r="298" spans="1:22" ht="12.75" customHeight="1">
      <c r="A298" s="12" t="s">
        <v>70</v>
      </c>
      <c r="B298" s="112" t="s">
        <v>48</v>
      </c>
      <c r="C298" s="112" t="s">
        <v>48</v>
      </c>
      <c r="D298" s="112" t="s">
        <v>48</v>
      </c>
      <c r="E298" s="112" t="s">
        <v>48</v>
      </c>
      <c r="F298" s="112" t="s">
        <v>48</v>
      </c>
      <c r="G298" s="112" t="s">
        <v>48</v>
      </c>
      <c r="H298" s="112" t="s">
        <v>48</v>
      </c>
      <c r="I298" s="112" t="s">
        <v>48</v>
      </c>
      <c r="J298" s="112" t="s">
        <v>48</v>
      </c>
      <c r="K298" s="112" t="s">
        <v>48</v>
      </c>
      <c r="L298" s="112" t="s">
        <v>48</v>
      </c>
      <c r="M298" s="112" t="s">
        <v>48</v>
      </c>
      <c r="N298" s="112" t="s">
        <v>48</v>
      </c>
      <c r="O298" s="38" t="e">
        <f t="shared" si="100"/>
        <v>#VALUE!</v>
      </c>
      <c r="P298" s="38" t="e">
        <f t="shared" si="101"/>
        <v>#VALUE!</v>
      </c>
      <c r="Q298" s="38" t="e">
        <f t="shared" si="102"/>
        <v>#VALUE!</v>
      </c>
      <c r="R298" s="38" t="e">
        <f t="shared" si="103"/>
        <v>#VALUE!</v>
      </c>
      <c r="T298" s="6" t="s">
        <v>58</v>
      </c>
      <c r="U298" s="5" t="s">
        <v>102</v>
      </c>
    </row>
    <row r="299" spans="1:22" ht="12.75" customHeight="1">
      <c r="A299" s="5" t="s">
        <v>71</v>
      </c>
      <c r="B299" s="112">
        <v>1</v>
      </c>
      <c r="C299" s="112">
        <v>4</v>
      </c>
      <c r="D299" s="112">
        <v>4</v>
      </c>
      <c r="E299" s="112">
        <v>2</v>
      </c>
      <c r="F299" s="112">
        <v>3</v>
      </c>
      <c r="G299" s="112">
        <v>1</v>
      </c>
      <c r="H299" s="112">
        <v>0</v>
      </c>
      <c r="I299" s="112">
        <v>0</v>
      </c>
      <c r="J299" s="112">
        <v>3</v>
      </c>
      <c r="K299" s="112">
        <v>0</v>
      </c>
      <c r="L299" s="112">
        <v>0</v>
      </c>
      <c r="M299" s="112">
        <v>0</v>
      </c>
      <c r="N299" s="112">
        <v>4</v>
      </c>
      <c r="O299" s="38">
        <f t="shared" si="100"/>
        <v>0.75</v>
      </c>
      <c r="P299" s="38">
        <f t="shared" si="101"/>
        <v>0.75</v>
      </c>
      <c r="Q299" s="38">
        <f t="shared" si="102"/>
        <v>1</v>
      </c>
      <c r="R299" s="38">
        <f t="shared" si="103"/>
        <v>1.75</v>
      </c>
      <c r="T299" s="6" t="s">
        <v>59</v>
      </c>
      <c r="U299" s="5" t="s">
        <v>103</v>
      </c>
    </row>
    <row r="300" spans="1:22" ht="12.75" customHeight="1">
      <c r="A300" s="5" t="s">
        <v>72</v>
      </c>
      <c r="B300" s="112">
        <v>1</v>
      </c>
      <c r="C300" s="112">
        <v>5</v>
      </c>
      <c r="D300" s="112">
        <v>4</v>
      </c>
      <c r="E300" s="112">
        <v>1</v>
      </c>
      <c r="F300" s="112">
        <v>1</v>
      </c>
      <c r="G300" s="112">
        <v>0</v>
      </c>
      <c r="H300" s="112">
        <v>0</v>
      </c>
      <c r="I300" s="112">
        <v>0</v>
      </c>
      <c r="J300" s="112">
        <v>2</v>
      </c>
      <c r="K300" s="112">
        <v>1</v>
      </c>
      <c r="L300" s="112">
        <v>0</v>
      </c>
      <c r="M300" s="112">
        <v>0</v>
      </c>
      <c r="N300" s="112">
        <v>1</v>
      </c>
      <c r="O300" s="38">
        <f t="shared" si="100"/>
        <v>0.25</v>
      </c>
      <c r="P300" s="38">
        <f t="shared" si="101"/>
        <v>0.4</v>
      </c>
      <c r="Q300" s="38">
        <f t="shared" si="102"/>
        <v>0.25</v>
      </c>
      <c r="R300" s="38">
        <f t="shared" si="103"/>
        <v>0.65</v>
      </c>
      <c r="T300" s="6" t="s">
        <v>60</v>
      </c>
      <c r="U300" s="5" t="s">
        <v>104</v>
      </c>
    </row>
    <row r="301" spans="1:22" ht="12.75" customHeight="1">
      <c r="A301" s="5" t="s">
        <v>73</v>
      </c>
      <c r="B301" s="112">
        <v>1</v>
      </c>
      <c r="C301" s="112">
        <v>4</v>
      </c>
      <c r="D301" s="112">
        <v>3</v>
      </c>
      <c r="E301" s="112">
        <v>2</v>
      </c>
      <c r="F301" s="112">
        <v>1</v>
      </c>
      <c r="G301" s="112">
        <v>0</v>
      </c>
      <c r="H301" s="112">
        <v>0</v>
      </c>
      <c r="I301" s="112">
        <v>0</v>
      </c>
      <c r="J301" s="112">
        <v>1</v>
      </c>
      <c r="K301" s="112">
        <v>1</v>
      </c>
      <c r="L301" s="112">
        <v>0</v>
      </c>
      <c r="M301" s="112">
        <v>0</v>
      </c>
      <c r="N301" s="112">
        <v>1</v>
      </c>
      <c r="O301" s="38">
        <f t="shared" si="100"/>
        <v>0.33333333333333331</v>
      </c>
      <c r="P301" s="38">
        <f t="shared" si="101"/>
        <v>0.5</v>
      </c>
      <c r="Q301" s="38">
        <f t="shared" si="102"/>
        <v>0.33333333333333331</v>
      </c>
      <c r="R301" s="38">
        <f t="shared" si="103"/>
        <v>0.83333333333333326</v>
      </c>
      <c r="T301" s="6" t="s">
        <v>61</v>
      </c>
      <c r="U301" s="5" t="s">
        <v>105</v>
      </c>
    </row>
    <row r="302" spans="1:22" ht="12.75" customHeight="1">
      <c r="A302" s="5" t="s">
        <v>74</v>
      </c>
      <c r="B302" s="112">
        <v>1</v>
      </c>
      <c r="C302" s="112">
        <v>5</v>
      </c>
      <c r="D302" s="112">
        <v>4</v>
      </c>
      <c r="E302" s="112">
        <v>3</v>
      </c>
      <c r="F302" s="112">
        <v>2</v>
      </c>
      <c r="G302" s="112">
        <v>0</v>
      </c>
      <c r="H302" s="112">
        <v>0</v>
      </c>
      <c r="I302" s="112">
        <v>0</v>
      </c>
      <c r="J302" s="112">
        <v>1</v>
      </c>
      <c r="K302" s="112">
        <v>1</v>
      </c>
      <c r="L302" s="112">
        <v>0</v>
      </c>
      <c r="M302" s="112">
        <v>0</v>
      </c>
      <c r="N302" s="112">
        <v>2</v>
      </c>
      <c r="O302" s="38">
        <f t="shared" si="100"/>
        <v>0.5</v>
      </c>
      <c r="P302" s="38">
        <f t="shared" si="101"/>
        <v>0.6</v>
      </c>
      <c r="Q302" s="38">
        <f t="shared" si="102"/>
        <v>0.5</v>
      </c>
      <c r="R302" s="38">
        <f t="shared" si="103"/>
        <v>1.1000000000000001</v>
      </c>
      <c r="T302" s="6" t="s">
        <v>62</v>
      </c>
      <c r="U302" s="5" t="s">
        <v>106</v>
      </c>
    </row>
    <row r="303" spans="1:22" ht="12.75" customHeight="1">
      <c r="A303" s="5" t="s">
        <v>75</v>
      </c>
      <c r="B303" s="112" t="s">
        <v>48</v>
      </c>
      <c r="C303" s="112" t="s">
        <v>48</v>
      </c>
      <c r="D303" s="112" t="s">
        <v>48</v>
      </c>
      <c r="E303" s="112" t="s">
        <v>48</v>
      </c>
      <c r="F303" s="112" t="s">
        <v>48</v>
      </c>
      <c r="G303" s="112" t="s">
        <v>48</v>
      </c>
      <c r="H303" s="112" t="s">
        <v>48</v>
      </c>
      <c r="I303" s="112" t="s">
        <v>48</v>
      </c>
      <c r="J303" s="112" t="s">
        <v>48</v>
      </c>
      <c r="K303" s="112" t="s">
        <v>48</v>
      </c>
      <c r="L303" s="112" t="s">
        <v>48</v>
      </c>
      <c r="M303" s="112" t="s">
        <v>48</v>
      </c>
      <c r="N303" s="112" t="s">
        <v>48</v>
      </c>
      <c r="O303" s="38" t="e">
        <f t="shared" si="100"/>
        <v>#VALUE!</v>
      </c>
      <c r="P303" s="38" t="e">
        <f t="shared" si="101"/>
        <v>#VALUE!</v>
      </c>
      <c r="Q303" s="38" t="e">
        <f t="shared" si="102"/>
        <v>#VALUE!</v>
      </c>
      <c r="R303" s="38" t="e">
        <f t="shared" si="103"/>
        <v>#VALUE!</v>
      </c>
      <c r="T303" s="6" t="s">
        <v>63</v>
      </c>
      <c r="U303" s="5" t="s">
        <v>107</v>
      </c>
    </row>
    <row r="304" spans="1:22" ht="12.75" customHeight="1">
      <c r="A304" s="5" t="s">
        <v>76</v>
      </c>
      <c r="B304" s="112">
        <v>1</v>
      </c>
      <c r="C304" s="112">
        <v>5</v>
      </c>
      <c r="D304" s="112">
        <v>5</v>
      </c>
      <c r="E304" s="112">
        <v>1</v>
      </c>
      <c r="F304" s="112">
        <v>1</v>
      </c>
      <c r="G304" s="112">
        <v>0</v>
      </c>
      <c r="H304" s="112">
        <v>0</v>
      </c>
      <c r="I304" s="112">
        <v>0</v>
      </c>
      <c r="J304" s="112">
        <v>1</v>
      </c>
      <c r="K304" s="112">
        <v>0</v>
      </c>
      <c r="L304" s="112">
        <v>1</v>
      </c>
      <c r="M304" s="112">
        <v>0</v>
      </c>
      <c r="N304" s="112">
        <v>1</v>
      </c>
      <c r="O304" s="38">
        <f t="shared" si="100"/>
        <v>0.2</v>
      </c>
      <c r="P304" s="38">
        <f t="shared" si="101"/>
        <v>0.2</v>
      </c>
      <c r="Q304" s="38">
        <f t="shared" si="102"/>
        <v>0.2</v>
      </c>
      <c r="R304" s="38">
        <f t="shared" si="103"/>
        <v>0.4</v>
      </c>
      <c r="T304" s="6" t="s">
        <v>64</v>
      </c>
      <c r="U304" s="5" t="s">
        <v>108</v>
      </c>
    </row>
    <row r="305" spans="1:22" ht="12.75" customHeight="1">
      <c r="A305" s="5" t="s">
        <v>77</v>
      </c>
      <c r="B305" s="112">
        <v>1</v>
      </c>
      <c r="C305" s="112">
        <v>4</v>
      </c>
      <c r="D305" s="112">
        <v>4</v>
      </c>
      <c r="E305" s="112">
        <v>1</v>
      </c>
      <c r="F305" s="112">
        <v>1</v>
      </c>
      <c r="G305" s="112">
        <v>0</v>
      </c>
      <c r="H305" s="112">
        <v>0</v>
      </c>
      <c r="I305" s="112">
        <v>0</v>
      </c>
      <c r="J305" s="112">
        <v>0</v>
      </c>
      <c r="K305" s="112">
        <v>0</v>
      </c>
      <c r="L305" s="112">
        <v>2</v>
      </c>
      <c r="M305" s="112">
        <v>0</v>
      </c>
      <c r="N305" s="112">
        <v>1</v>
      </c>
      <c r="O305" s="38">
        <f t="shared" si="100"/>
        <v>0.25</v>
      </c>
      <c r="P305" s="38">
        <f t="shared" si="101"/>
        <v>0.25</v>
      </c>
      <c r="Q305" s="38">
        <f t="shared" si="102"/>
        <v>0.25</v>
      </c>
      <c r="R305" s="38">
        <f t="shared" si="103"/>
        <v>0.5</v>
      </c>
      <c r="T305" s="6" t="s">
        <v>65</v>
      </c>
      <c r="U305" s="5" t="s">
        <v>109</v>
      </c>
    </row>
    <row r="306" spans="1:22" ht="12.75" customHeight="1">
      <c r="A306" s="5" t="s">
        <v>78</v>
      </c>
      <c r="B306" s="112">
        <v>1</v>
      </c>
      <c r="C306" s="112">
        <v>4</v>
      </c>
      <c r="D306" s="112">
        <v>3</v>
      </c>
      <c r="E306" s="112">
        <v>1</v>
      </c>
      <c r="F306" s="112">
        <v>3</v>
      </c>
      <c r="G306" s="112">
        <v>0</v>
      </c>
      <c r="H306" s="112">
        <v>0</v>
      </c>
      <c r="I306" s="112">
        <v>0</v>
      </c>
      <c r="J306" s="112">
        <v>2</v>
      </c>
      <c r="K306" s="112">
        <v>1</v>
      </c>
      <c r="L306" s="112">
        <v>0</v>
      </c>
      <c r="M306" s="112">
        <v>0</v>
      </c>
      <c r="N306" s="112">
        <v>3</v>
      </c>
      <c r="O306" s="38">
        <f t="shared" si="100"/>
        <v>1</v>
      </c>
      <c r="P306" s="38">
        <f t="shared" si="101"/>
        <v>1</v>
      </c>
      <c r="Q306" s="38">
        <f t="shared" si="102"/>
        <v>1</v>
      </c>
      <c r="R306" s="38">
        <f t="shared" si="103"/>
        <v>2</v>
      </c>
      <c r="T306" s="6" t="s">
        <v>66</v>
      </c>
      <c r="U306" s="5" t="s">
        <v>110</v>
      </c>
    </row>
    <row r="307" spans="1:22" ht="12.75" customHeight="1">
      <c r="A307" s="5" t="s">
        <v>79</v>
      </c>
      <c r="B307" s="112" t="s">
        <v>48</v>
      </c>
      <c r="C307" s="112" t="s">
        <v>48</v>
      </c>
      <c r="D307" s="112" t="s">
        <v>48</v>
      </c>
      <c r="E307" s="112" t="s">
        <v>48</v>
      </c>
      <c r="F307" s="112" t="s">
        <v>48</v>
      </c>
      <c r="G307" s="112" t="s">
        <v>48</v>
      </c>
      <c r="H307" s="112" t="s">
        <v>48</v>
      </c>
      <c r="I307" s="112" t="s">
        <v>48</v>
      </c>
      <c r="J307" s="112" t="s">
        <v>48</v>
      </c>
      <c r="K307" s="112" t="s">
        <v>48</v>
      </c>
      <c r="L307" s="112" t="s">
        <v>48</v>
      </c>
      <c r="M307" s="112" t="s">
        <v>48</v>
      </c>
      <c r="N307" s="112" t="s">
        <v>48</v>
      </c>
      <c r="O307" s="38" t="e">
        <f t="shared" si="100"/>
        <v>#VALUE!</v>
      </c>
      <c r="P307" s="38" t="e">
        <f t="shared" si="101"/>
        <v>#VALUE!</v>
      </c>
      <c r="Q307" s="38" t="e">
        <f t="shared" si="102"/>
        <v>#VALUE!</v>
      </c>
      <c r="R307" s="38" t="e">
        <f t="shared" si="103"/>
        <v>#VALUE!</v>
      </c>
      <c r="T307" s="6" t="s">
        <v>67</v>
      </c>
      <c r="U307" s="36" t="s">
        <v>111</v>
      </c>
    </row>
    <row r="308" spans="1:22" ht="12.75" customHeight="1">
      <c r="A308" s="5" t="s">
        <v>80</v>
      </c>
      <c r="B308" s="112" t="s">
        <v>48</v>
      </c>
      <c r="C308" s="112" t="s">
        <v>48</v>
      </c>
      <c r="D308" s="112" t="s">
        <v>48</v>
      </c>
      <c r="E308" s="112" t="s">
        <v>48</v>
      </c>
      <c r="F308" s="112" t="s">
        <v>48</v>
      </c>
      <c r="G308" s="112" t="s">
        <v>48</v>
      </c>
      <c r="H308" s="112" t="s">
        <v>48</v>
      </c>
      <c r="I308" s="112" t="s">
        <v>48</v>
      </c>
      <c r="J308" s="112" t="s">
        <v>48</v>
      </c>
      <c r="K308" s="112" t="s">
        <v>48</v>
      </c>
      <c r="L308" s="112" t="s">
        <v>48</v>
      </c>
      <c r="M308" s="112" t="s">
        <v>48</v>
      </c>
      <c r="N308" s="112" t="s">
        <v>48</v>
      </c>
      <c r="O308" s="38" t="e">
        <f t="shared" si="100"/>
        <v>#VALUE!</v>
      </c>
      <c r="P308" s="38" t="e">
        <f t="shared" si="101"/>
        <v>#VALUE!</v>
      </c>
      <c r="Q308" s="38" t="e">
        <f t="shared" si="102"/>
        <v>#VALUE!</v>
      </c>
      <c r="R308" s="38" t="e">
        <f t="shared" si="103"/>
        <v>#VALUE!</v>
      </c>
      <c r="T308" s="6" t="s">
        <v>68</v>
      </c>
      <c r="U308" s="12" t="s">
        <v>112</v>
      </c>
    </row>
    <row r="309" spans="1:22" ht="12.75" customHeight="1">
      <c r="A309" s="5" t="s">
        <v>81</v>
      </c>
      <c r="B309" s="112">
        <v>1</v>
      </c>
      <c r="C309" s="112">
        <v>5</v>
      </c>
      <c r="D309" s="112">
        <v>5</v>
      </c>
      <c r="E309" s="112">
        <v>3</v>
      </c>
      <c r="F309" s="112">
        <v>4</v>
      </c>
      <c r="G309" s="112">
        <v>1</v>
      </c>
      <c r="H309" s="112">
        <v>0</v>
      </c>
      <c r="I309" s="112">
        <v>0</v>
      </c>
      <c r="J309" s="112">
        <v>2</v>
      </c>
      <c r="K309" s="112">
        <v>0</v>
      </c>
      <c r="L309" s="112">
        <v>0</v>
      </c>
      <c r="M309" s="112">
        <v>0</v>
      </c>
      <c r="N309" s="112">
        <v>5</v>
      </c>
      <c r="O309" s="38">
        <f t="shared" si="100"/>
        <v>0.8</v>
      </c>
      <c r="P309" s="38">
        <f t="shared" si="101"/>
        <v>0.8</v>
      </c>
      <c r="Q309" s="38">
        <f t="shared" si="102"/>
        <v>1</v>
      </c>
      <c r="R309" s="38">
        <f t="shared" si="103"/>
        <v>1.8</v>
      </c>
    </row>
    <row r="310" spans="1:22" ht="12.75" customHeight="1">
      <c r="A310" s="5" t="s">
        <v>82</v>
      </c>
      <c r="B310" s="112" t="s">
        <v>48</v>
      </c>
      <c r="C310" s="112" t="s">
        <v>48</v>
      </c>
      <c r="D310" s="112" t="s">
        <v>48</v>
      </c>
      <c r="E310" s="112" t="s">
        <v>48</v>
      </c>
      <c r="F310" s="112" t="s">
        <v>48</v>
      </c>
      <c r="G310" s="112" t="s">
        <v>48</v>
      </c>
      <c r="H310" s="112" t="s">
        <v>48</v>
      </c>
      <c r="I310" s="112" t="s">
        <v>48</v>
      </c>
      <c r="J310" s="112" t="s">
        <v>48</v>
      </c>
      <c r="K310" s="112" t="s">
        <v>48</v>
      </c>
      <c r="L310" s="112" t="s">
        <v>48</v>
      </c>
      <c r="M310" s="112" t="s">
        <v>48</v>
      </c>
      <c r="N310" s="112" t="s">
        <v>48</v>
      </c>
      <c r="O310" s="38" t="e">
        <f t="shared" si="100"/>
        <v>#VALUE!</v>
      </c>
      <c r="P310" s="38" t="e">
        <f t="shared" si="101"/>
        <v>#VALUE!</v>
      </c>
      <c r="Q310" s="38" t="e">
        <f t="shared" si="102"/>
        <v>#VALUE!</v>
      </c>
      <c r="R310" s="38" t="e">
        <f t="shared" si="103"/>
        <v>#VALUE!</v>
      </c>
      <c r="T310" s="6" t="s">
        <v>52</v>
      </c>
      <c r="U310" s="5" t="s">
        <v>96</v>
      </c>
    </row>
    <row r="311" spans="1:22" ht="12.75" customHeight="1">
      <c r="A311" s="11" t="s">
        <v>83</v>
      </c>
      <c r="B311" s="11"/>
      <c r="C311" s="7">
        <f>SUM(C297:C310)</f>
        <v>41</v>
      </c>
      <c r="D311" s="7">
        <f t="shared" ref="D311:N311" si="104">SUM(D297:D310)</f>
        <v>36</v>
      </c>
      <c r="E311" s="7">
        <f t="shared" si="104"/>
        <v>16</v>
      </c>
      <c r="F311" s="7">
        <f t="shared" si="104"/>
        <v>18</v>
      </c>
      <c r="G311" s="7">
        <f t="shared" si="104"/>
        <v>2</v>
      </c>
      <c r="H311" s="7">
        <f t="shared" si="104"/>
        <v>0</v>
      </c>
      <c r="I311" s="7">
        <f t="shared" si="104"/>
        <v>0</v>
      </c>
      <c r="J311" s="7">
        <f t="shared" si="104"/>
        <v>14</v>
      </c>
      <c r="K311" s="7">
        <f t="shared" si="104"/>
        <v>5</v>
      </c>
      <c r="L311" s="7">
        <f t="shared" si="104"/>
        <v>3</v>
      </c>
      <c r="M311" s="7">
        <f t="shared" si="104"/>
        <v>0</v>
      </c>
      <c r="N311" s="7">
        <f t="shared" si="104"/>
        <v>20</v>
      </c>
      <c r="O311" s="38">
        <f t="shared" si="100"/>
        <v>0.5</v>
      </c>
      <c r="P311" s="38">
        <f t="shared" si="101"/>
        <v>0.56097560975609762</v>
      </c>
      <c r="Q311" s="38">
        <f t="shared" si="102"/>
        <v>0.55555555555555558</v>
      </c>
      <c r="R311" s="38">
        <f t="shared" si="103"/>
        <v>1.1165311653116532</v>
      </c>
      <c r="T311" s="6" t="s">
        <v>84</v>
      </c>
      <c r="U311" s="5" t="s">
        <v>113</v>
      </c>
      <c r="V311" s="6"/>
    </row>
    <row r="312" spans="1:22" ht="12.75" customHeight="1" thickBot="1">
      <c r="O312" s="5"/>
      <c r="P312" s="5"/>
      <c r="Q312" s="5"/>
      <c r="R312" s="5"/>
      <c r="T312" s="6" t="s">
        <v>85</v>
      </c>
      <c r="U312" s="5" t="s">
        <v>114</v>
      </c>
      <c r="V312" s="6"/>
    </row>
    <row r="313" spans="1:22" ht="12.75" customHeight="1">
      <c r="A313" s="35" t="s">
        <v>152</v>
      </c>
      <c r="B313" s="7" t="s">
        <v>52</v>
      </c>
      <c r="C313" s="7" t="s">
        <v>84</v>
      </c>
      <c r="D313" s="7" t="s">
        <v>85</v>
      </c>
      <c r="E313" s="7" t="s">
        <v>86</v>
      </c>
      <c r="F313" s="7" t="s">
        <v>87</v>
      </c>
      <c r="G313" s="7" t="s">
        <v>88</v>
      </c>
      <c r="H313" s="7" t="s">
        <v>89</v>
      </c>
      <c r="I313" s="7" t="s">
        <v>56</v>
      </c>
      <c r="J313" s="7" t="s">
        <v>55</v>
      </c>
      <c r="K313" s="7" t="s">
        <v>90</v>
      </c>
      <c r="L313" s="7" t="s">
        <v>91</v>
      </c>
      <c r="M313" s="7" t="s">
        <v>61</v>
      </c>
      <c r="N313" s="7" t="s">
        <v>62</v>
      </c>
      <c r="O313" s="7" t="s">
        <v>92</v>
      </c>
      <c r="P313" s="7" t="s">
        <v>93</v>
      </c>
      <c r="Q313" s="7" t="s">
        <v>94</v>
      </c>
      <c r="R313" s="7" t="s">
        <v>95</v>
      </c>
      <c r="T313" s="6" t="s">
        <v>86</v>
      </c>
      <c r="U313" s="5" t="s">
        <v>115</v>
      </c>
      <c r="V313" s="6"/>
    </row>
    <row r="314" spans="1:22" ht="12.75" customHeight="1">
      <c r="A314" s="5" t="s">
        <v>69</v>
      </c>
      <c r="B314" s="19" t="s">
        <v>48</v>
      </c>
      <c r="C314" s="19" t="s">
        <v>48</v>
      </c>
      <c r="D314" s="19" t="s">
        <v>48</v>
      </c>
      <c r="E314" s="19" t="s">
        <v>48</v>
      </c>
      <c r="F314" s="19" t="s">
        <v>48</v>
      </c>
      <c r="G314" s="20" t="s">
        <v>48</v>
      </c>
      <c r="H314" s="19" t="s">
        <v>48</v>
      </c>
      <c r="I314" s="19" t="s">
        <v>48</v>
      </c>
      <c r="J314" s="19" t="s">
        <v>48</v>
      </c>
      <c r="K314" s="19" t="s">
        <v>48</v>
      </c>
      <c r="L314" s="19" t="s">
        <v>48</v>
      </c>
      <c r="M314" s="19" t="s">
        <v>48</v>
      </c>
      <c r="N314" s="19" t="s">
        <v>48</v>
      </c>
      <c r="O314" s="9" t="e">
        <f t="shared" ref="O314:O324" si="105">SUM(K314/G314)*7</f>
        <v>#VALUE!</v>
      </c>
      <c r="P314" s="9" t="e">
        <f t="shared" ref="P314:P324" si="106">SUM(I314,M314)/G314</f>
        <v>#VALUE!</v>
      </c>
      <c r="Q314" s="38" t="e">
        <f t="shared" ref="Q314:Q324" si="107">SUM(I314/H314)</f>
        <v>#VALUE!</v>
      </c>
      <c r="R314" s="38" t="e">
        <f t="shared" ref="R314:R324" si="108">SUM(N314/M314)</f>
        <v>#VALUE!</v>
      </c>
      <c r="T314" s="6" t="s">
        <v>87</v>
      </c>
      <c r="U314" s="5" t="s">
        <v>116</v>
      </c>
      <c r="V314" s="6"/>
    </row>
    <row r="315" spans="1:22" ht="12.75" customHeight="1">
      <c r="A315" s="5" t="s">
        <v>71</v>
      </c>
      <c r="B315" s="19" t="s">
        <v>48</v>
      </c>
      <c r="C315" s="19" t="s">
        <v>48</v>
      </c>
      <c r="D315" s="19" t="s">
        <v>48</v>
      </c>
      <c r="E315" s="19" t="s">
        <v>48</v>
      </c>
      <c r="F315" s="19" t="s">
        <v>48</v>
      </c>
      <c r="G315" s="20" t="s">
        <v>48</v>
      </c>
      <c r="H315" s="19" t="s">
        <v>48</v>
      </c>
      <c r="I315" s="19" t="s">
        <v>48</v>
      </c>
      <c r="J315" s="19" t="s">
        <v>48</v>
      </c>
      <c r="K315" s="19" t="s">
        <v>48</v>
      </c>
      <c r="L315" s="19" t="s">
        <v>48</v>
      </c>
      <c r="M315" s="19" t="s">
        <v>48</v>
      </c>
      <c r="N315" s="19" t="s">
        <v>48</v>
      </c>
      <c r="O315" s="9" t="e">
        <f t="shared" si="105"/>
        <v>#VALUE!</v>
      </c>
      <c r="P315" s="9" t="e">
        <f t="shared" si="106"/>
        <v>#VALUE!</v>
      </c>
      <c r="Q315" s="38" t="e">
        <f t="shared" si="107"/>
        <v>#VALUE!</v>
      </c>
      <c r="R315" s="38" t="e">
        <f t="shared" si="108"/>
        <v>#VALUE!</v>
      </c>
      <c r="T315" s="6" t="s">
        <v>88</v>
      </c>
      <c r="U315" s="5" t="s">
        <v>117</v>
      </c>
      <c r="V315" s="6"/>
    </row>
    <row r="316" spans="1:22" ht="12.75" customHeight="1">
      <c r="A316" s="12" t="s">
        <v>72</v>
      </c>
      <c r="B316" s="19">
        <v>1</v>
      </c>
      <c r="C316" s="19">
        <v>1</v>
      </c>
      <c r="D316" s="19">
        <v>1</v>
      </c>
      <c r="E316" s="19">
        <v>0</v>
      </c>
      <c r="F316" s="19">
        <v>0</v>
      </c>
      <c r="G316" s="20">
        <v>6</v>
      </c>
      <c r="H316" s="19">
        <v>31</v>
      </c>
      <c r="I316" s="19">
        <v>4</v>
      </c>
      <c r="J316" s="19">
        <v>5</v>
      </c>
      <c r="K316" s="19">
        <v>5</v>
      </c>
      <c r="L316" s="19">
        <v>0</v>
      </c>
      <c r="M316" s="19">
        <v>0</v>
      </c>
      <c r="N316" s="19">
        <v>2</v>
      </c>
      <c r="O316" s="9">
        <f t="shared" si="105"/>
        <v>5.8333333333333339</v>
      </c>
      <c r="P316" s="9">
        <f t="shared" si="106"/>
        <v>0.66666666666666663</v>
      </c>
      <c r="Q316" s="38">
        <f t="shared" si="107"/>
        <v>0.12903225806451613</v>
      </c>
      <c r="R316" s="38" t="e">
        <f t="shared" si="108"/>
        <v>#DIV/0!</v>
      </c>
      <c r="T316" s="6" t="s">
        <v>89</v>
      </c>
      <c r="U316" s="5" t="s">
        <v>118</v>
      </c>
      <c r="V316" s="6"/>
    </row>
    <row r="317" spans="1:22" ht="12.75" customHeight="1">
      <c r="A317" s="5" t="s">
        <v>75</v>
      </c>
      <c r="B317" s="19" t="s">
        <v>48</v>
      </c>
      <c r="C317" s="19" t="s">
        <v>48</v>
      </c>
      <c r="D317" s="19" t="s">
        <v>48</v>
      </c>
      <c r="E317" s="19" t="s">
        <v>48</v>
      </c>
      <c r="F317" s="19" t="s">
        <v>48</v>
      </c>
      <c r="G317" s="20" t="s">
        <v>48</v>
      </c>
      <c r="H317" s="19" t="s">
        <v>48</v>
      </c>
      <c r="I317" s="19" t="s">
        <v>48</v>
      </c>
      <c r="J317" s="19" t="s">
        <v>48</v>
      </c>
      <c r="K317" s="19" t="s">
        <v>48</v>
      </c>
      <c r="L317" s="19" t="s">
        <v>48</v>
      </c>
      <c r="M317" s="19" t="s">
        <v>48</v>
      </c>
      <c r="N317" s="19" t="s">
        <v>48</v>
      </c>
      <c r="O317" s="9" t="e">
        <f t="shared" si="105"/>
        <v>#VALUE!</v>
      </c>
      <c r="P317" s="9" t="e">
        <f t="shared" si="106"/>
        <v>#VALUE!</v>
      </c>
      <c r="Q317" s="38" t="e">
        <f t="shared" si="107"/>
        <v>#VALUE!</v>
      </c>
      <c r="R317" s="38" t="e">
        <f t="shared" si="108"/>
        <v>#VALUE!</v>
      </c>
      <c r="T317" s="6" t="s">
        <v>56</v>
      </c>
      <c r="U317" s="5" t="s">
        <v>100</v>
      </c>
      <c r="V317" s="6"/>
    </row>
    <row r="318" spans="1:22" ht="12.75" customHeight="1">
      <c r="A318" s="12" t="s">
        <v>76</v>
      </c>
      <c r="B318" s="19" t="s">
        <v>48</v>
      </c>
      <c r="C318" s="19" t="s">
        <v>48</v>
      </c>
      <c r="D318" s="19" t="s">
        <v>48</v>
      </c>
      <c r="E318" s="19" t="s">
        <v>48</v>
      </c>
      <c r="F318" s="19" t="s">
        <v>48</v>
      </c>
      <c r="G318" s="20" t="s">
        <v>48</v>
      </c>
      <c r="H318" s="19" t="s">
        <v>48</v>
      </c>
      <c r="I318" s="19" t="s">
        <v>48</v>
      </c>
      <c r="J318" s="19" t="s">
        <v>48</v>
      </c>
      <c r="K318" s="19" t="s">
        <v>48</v>
      </c>
      <c r="L318" s="19" t="s">
        <v>48</v>
      </c>
      <c r="M318" s="19" t="s">
        <v>48</v>
      </c>
      <c r="N318" s="19" t="s">
        <v>48</v>
      </c>
      <c r="O318" s="9" t="e">
        <f t="shared" si="105"/>
        <v>#VALUE!</v>
      </c>
      <c r="P318" s="9" t="e">
        <f t="shared" si="106"/>
        <v>#VALUE!</v>
      </c>
      <c r="Q318" s="38" t="e">
        <f t="shared" si="107"/>
        <v>#VALUE!</v>
      </c>
      <c r="R318" s="38" t="e">
        <f t="shared" si="108"/>
        <v>#VALUE!</v>
      </c>
      <c r="T318" s="6" t="s">
        <v>55</v>
      </c>
      <c r="U318" s="5" t="s">
        <v>99</v>
      </c>
      <c r="V318" s="6"/>
    </row>
    <row r="319" spans="1:22" ht="12.75" customHeight="1">
      <c r="A319" s="12" t="s">
        <v>78</v>
      </c>
      <c r="B319" s="19" t="s">
        <v>48</v>
      </c>
      <c r="C319" s="19" t="s">
        <v>48</v>
      </c>
      <c r="D319" s="19" t="s">
        <v>48</v>
      </c>
      <c r="E319" s="19" t="s">
        <v>48</v>
      </c>
      <c r="F319" s="19" t="s">
        <v>48</v>
      </c>
      <c r="G319" s="20" t="s">
        <v>48</v>
      </c>
      <c r="H319" s="19" t="s">
        <v>48</v>
      </c>
      <c r="I319" s="19" t="s">
        <v>48</v>
      </c>
      <c r="J319" s="19" t="s">
        <v>48</v>
      </c>
      <c r="K319" s="19" t="s">
        <v>48</v>
      </c>
      <c r="L319" s="19" t="s">
        <v>48</v>
      </c>
      <c r="M319" s="19" t="s">
        <v>48</v>
      </c>
      <c r="N319" s="19" t="s">
        <v>48</v>
      </c>
      <c r="O319" s="9" t="e">
        <f t="shared" si="105"/>
        <v>#VALUE!</v>
      </c>
      <c r="P319" s="9" t="e">
        <f t="shared" si="106"/>
        <v>#VALUE!</v>
      </c>
      <c r="Q319" s="38" t="e">
        <f t="shared" si="107"/>
        <v>#VALUE!</v>
      </c>
      <c r="R319" s="38" t="e">
        <f t="shared" si="108"/>
        <v>#VALUE!</v>
      </c>
      <c r="T319" s="6" t="s">
        <v>90</v>
      </c>
      <c r="U319" s="5" t="s">
        <v>119</v>
      </c>
    </row>
    <row r="320" spans="1:22" ht="12.75" customHeight="1">
      <c r="A320" s="12" t="s">
        <v>79</v>
      </c>
      <c r="B320" s="19" t="s">
        <v>48</v>
      </c>
      <c r="C320" s="19" t="s">
        <v>48</v>
      </c>
      <c r="D320" s="19" t="s">
        <v>48</v>
      </c>
      <c r="E320" s="19" t="s">
        <v>48</v>
      </c>
      <c r="F320" s="19" t="s">
        <v>48</v>
      </c>
      <c r="G320" s="20" t="s">
        <v>48</v>
      </c>
      <c r="H320" s="19" t="s">
        <v>48</v>
      </c>
      <c r="I320" s="19" t="s">
        <v>48</v>
      </c>
      <c r="J320" s="19" t="s">
        <v>48</v>
      </c>
      <c r="K320" s="19" t="s">
        <v>48</v>
      </c>
      <c r="L320" s="19" t="s">
        <v>48</v>
      </c>
      <c r="M320" s="19" t="s">
        <v>48</v>
      </c>
      <c r="N320" s="19" t="s">
        <v>48</v>
      </c>
      <c r="O320" s="9" t="e">
        <f t="shared" si="105"/>
        <v>#VALUE!</v>
      </c>
      <c r="P320" s="9" t="e">
        <f t="shared" si="106"/>
        <v>#VALUE!</v>
      </c>
      <c r="Q320" s="38" t="e">
        <f t="shared" si="107"/>
        <v>#VALUE!</v>
      </c>
      <c r="R320" s="38" t="e">
        <f t="shared" si="108"/>
        <v>#VALUE!</v>
      </c>
      <c r="T320" s="6" t="s">
        <v>91</v>
      </c>
      <c r="U320" s="5" t="s">
        <v>120</v>
      </c>
    </row>
    <row r="321" spans="1:22" ht="12.75" customHeight="1">
      <c r="A321" s="5" t="s">
        <v>80</v>
      </c>
      <c r="B321" s="19" t="s">
        <v>48</v>
      </c>
      <c r="C321" s="19" t="s">
        <v>48</v>
      </c>
      <c r="D321" s="19" t="s">
        <v>48</v>
      </c>
      <c r="E321" s="19" t="s">
        <v>48</v>
      </c>
      <c r="F321" s="19" t="s">
        <v>48</v>
      </c>
      <c r="G321" s="20" t="s">
        <v>48</v>
      </c>
      <c r="H321" s="19" t="s">
        <v>48</v>
      </c>
      <c r="I321" s="19" t="s">
        <v>48</v>
      </c>
      <c r="J321" s="19" t="s">
        <v>48</v>
      </c>
      <c r="K321" s="19" t="s">
        <v>48</v>
      </c>
      <c r="L321" s="19" t="s">
        <v>48</v>
      </c>
      <c r="M321" s="19" t="s">
        <v>48</v>
      </c>
      <c r="N321" s="19" t="s">
        <v>48</v>
      </c>
      <c r="O321" s="9" t="e">
        <f t="shared" si="105"/>
        <v>#VALUE!</v>
      </c>
      <c r="P321" s="9" t="e">
        <f t="shared" si="106"/>
        <v>#VALUE!</v>
      </c>
      <c r="Q321" s="38" t="e">
        <f t="shared" si="107"/>
        <v>#VALUE!</v>
      </c>
      <c r="R321" s="38" t="e">
        <f t="shared" si="108"/>
        <v>#VALUE!</v>
      </c>
      <c r="T321" s="6" t="s">
        <v>61</v>
      </c>
      <c r="U321" s="5" t="s">
        <v>105</v>
      </c>
    </row>
    <row r="322" spans="1:22" ht="12.75" customHeight="1">
      <c r="A322" s="5" t="s">
        <v>81</v>
      </c>
      <c r="B322" s="19" t="s">
        <v>48</v>
      </c>
      <c r="C322" s="19" t="s">
        <v>48</v>
      </c>
      <c r="D322" s="19" t="s">
        <v>48</v>
      </c>
      <c r="E322" s="19" t="s">
        <v>48</v>
      </c>
      <c r="F322" s="19" t="s">
        <v>48</v>
      </c>
      <c r="G322" s="20" t="s">
        <v>48</v>
      </c>
      <c r="H322" s="19" t="s">
        <v>48</v>
      </c>
      <c r="I322" s="19" t="s">
        <v>48</v>
      </c>
      <c r="J322" s="19" t="s">
        <v>48</v>
      </c>
      <c r="K322" s="19" t="s">
        <v>48</v>
      </c>
      <c r="L322" s="19" t="s">
        <v>48</v>
      </c>
      <c r="M322" s="19" t="s">
        <v>48</v>
      </c>
      <c r="N322" s="19" t="s">
        <v>48</v>
      </c>
      <c r="O322" s="9" t="e">
        <f t="shared" si="105"/>
        <v>#VALUE!</v>
      </c>
      <c r="P322" s="9" t="e">
        <f t="shared" si="106"/>
        <v>#VALUE!</v>
      </c>
      <c r="Q322" s="38" t="e">
        <f t="shared" si="107"/>
        <v>#VALUE!</v>
      </c>
      <c r="R322" s="38" t="e">
        <f t="shared" si="108"/>
        <v>#VALUE!</v>
      </c>
      <c r="T322" s="6" t="s">
        <v>62</v>
      </c>
      <c r="U322" s="5" t="s">
        <v>106</v>
      </c>
    </row>
    <row r="323" spans="1:22" ht="12.75" customHeight="1">
      <c r="A323" s="12" t="s">
        <v>82</v>
      </c>
      <c r="B323" s="19" t="s">
        <v>48</v>
      </c>
      <c r="C323" s="19" t="s">
        <v>48</v>
      </c>
      <c r="D323" s="19" t="s">
        <v>48</v>
      </c>
      <c r="E323" s="19" t="s">
        <v>48</v>
      </c>
      <c r="F323" s="19" t="s">
        <v>48</v>
      </c>
      <c r="G323" s="20" t="s">
        <v>48</v>
      </c>
      <c r="H323" s="19" t="s">
        <v>48</v>
      </c>
      <c r="I323" s="19" t="s">
        <v>48</v>
      </c>
      <c r="J323" s="19" t="s">
        <v>48</v>
      </c>
      <c r="K323" s="19" t="s">
        <v>48</v>
      </c>
      <c r="L323" s="19" t="s">
        <v>48</v>
      </c>
      <c r="M323" s="19" t="s">
        <v>48</v>
      </c>
      <c r="N323" s="19" t="s">
        <v>48</v>
      </c>
      <c r="O323" s="9" t="e">
        <f t="shared" si="105"/>
        <v>#VALUE!</v>
      </c>
      <c r="P323" s="9" t="e">
        <f t="shared" si="106"/>
        <v>#VALUE!</v>
      </c>
      <c r="Q323" s="38" t="e">
        <f t="shared" si="107"/>
        <v>#VALUE!</v>
      </c>
      <c r="R323" s="38" t="e">
        <f t="shared" si="108"/>
        <v>#VALUE!</v>
      </c>
      <c r="T323" s="6" t="s">
        <v>92</v>
      </c>
      <c r="U323" s="5" t="s">
        <v>121</v>
      </c>
    </row>
    <row r="324" spans="1:22" ht="12.75" customHeight="1">
      <c r="A324" s="11" t="s">
        <v>83</v>
      </c>
      <c r="B324" s="7">
        <v>1</v>
      </c>
      <c r="C324" s="7">
        <f t="shared" ref="C324:N324" si="109">SUM(C315:C322)</f>
        <v>1</v>
      </c>
      <c r="D324" s="7">
        <f t="shared" si="109"/>
        <v>1</v>
      </c>
      <c r="E324" s="7">
        <f t="shared" si="109"/>
        <v>0</v>
      </c>
      <c r="F324" s="7">
        <f t="shared" si="109"/>
        <v>0</v>
      </c>
      <c r="G324" s="37">
        <f t="shared" si="109"/>
        <v>6</v>
      </c>
      <c r="H324" s="7">
        <f t="shared" si="109"/>
        <v>31</v>
      </c>
      <c r="I324" s="7">
        <f t="shared" si="109"/>
        <v>4</v>
      </c>
      <c r="J324" s="7">
        <f t="shared" si="109"/>
        <v>5</v>
      </c>
      <c r="K324" s="7">
        <f t="shared" si="109"/>
        <v>5</v>
      </c>
      <c r="L324" s="7">
        <f t="shared" si="109"/>
        <v>0</v>
      </c>
      <c r="M324" s="7">
        <f t="shared" si="109"/>
        <v>0</v>
      </c>
      <c r="N324" s="7">
        <f t="shared" si="109"/>
        <v>2</v>
      </c>
      <c r="O324" s="9">
        <f t="shared" si="105"/>
        <v>5.8333333333333339</v>
      </c>
      <c r="P324" s="9">
        <f t="shared" si="106"/>
        <v>0.66666666666666663</v>
      </c>
      <c r="Q324" s="38">
        <f t="shared" si="107"/>
        <v>0.12903225806451613</v>
      </c>
      <c r="R324" s="38" t="e">
        <f t="shared" si="108"/>
        <v>#DIV/0!</v>
      </c>
      <c r="T324" s="6" t="s">
        <v>93</v>
      </c>
      <c r="U324" s="36" t="s">
        <v>122</v>
      </c>
    </row>
    <row r="325" spans="1:22" ht="12.75" customHeight="1">
      <c r="T325" s="6" t="s">
        <v>94</v>
      </c>
      <c r="U325" s="5" t="s">
        <v>123</v>
      </c>
    </row>
    <row r="326" spans="1:22" ht="12.75" customHeight="1">
      <c r="A326" s="2" t="s">
        <v>277</v>
      </c>
      <c r="L326" s="11"/>
      <c r="M326" s="12"/>
      <c r="N326" s="11"/>
      <c r="O326" s="5"/>
      <c r="P326" s="5"/>
      <c r="Q326" s="11"/>
      <c r="R326" s="11"/>
      <c r="T326" s="6" t="s">
        <v>95</v>
      </c>
      <c r="U326" s="12" t="s">
        <v>124</v>
      </c>
      <c r="V326" s="6"/>
    </row>
    <row r="327" spans="1:22" ht="12.75" customHeight="1">
      <c r="A327" s="11" t="s">
        <v>0</v>
      </c>
      <c r="B327" s="11" t="s">
        <v>1</v>
      </c>
      <c r="C327" s="11" t="s">
        <v>2</v>
      </c>
      <c r="D327" s="11" t="s">
        <v>3</v>
      </c>
      <c r="E327" s="11" t="s">
        <v>4</v>
      </c>
      <c r="F327" s="11" t="s">
        <v>5</v>
      </c>
      <c r="G327" s="11" t="s">
        <v>6</v>
      </c>
      <c r="H327" s="11" t="s">
        <v>7</v>
      </c>
      <c r="I327" s="11" t="s">
        <v>8</v>
      </c>
      <c r="K327" s="11" t="s">
        <v>9</v>
      </c>
      <c r="L327" s="11"/>
      <c r="O327" s="11"/>
      <c r="P327" s="5"/>
      <c r="Q327" s="5"/>
      <c r="R327" s="5"/>
    </row>
    <row r="328" spans="1:22" ht="12.75" customHeight="1">
      <c r="A328" s="12" t="s">
        <v>12</v>
      </c>
      <c r="B328" s="5">
        <v>1</v>
      </c>
      <c r="C328" s="5">
        <v>0</v>
      </c>
      <c r="D328" s="5">
        <v>2</v>
      </c>
      <c r="E328" s="5">
        <v>2</v>
      </c>
      <c r="F328" s="110" t="s">
        <v>48</v>
      </c>
      <c r="G328" s="110" t="s">
        <v>48</v>
      </c>
      <c r="H328" s="110" t="s">
        <v>48</v>
      </c>
      <c r="I328" s="2">
        <f>SUM(B328:H328)</f>
        <v>5</v>
      </c>
      <c r="K328" s="12" t="s">
        <v>278</v>
      </c>
      <c r="L328" s="11"/>
      <c r="O328" s="11"/>
      <c r="P328" s="5"/>
      <c r="Q328" s="5"/>
      <c r="R328" s="5"/>
      <c r="T328" s="6" t="s">
        <v>52</v>
      </c>
      <c r="U328" s="36" t="s">
        <v>96</v>
      </c>
    </row>
    <row r="329" spans="1:22" ht="12.75" customHeight="1" thickBot="1">
      <c r="A329" s="12" t="s">
        <v>32</v>
      </c>
      <c r="B329" s="5">
        <v>0</v>
      </c>
      <c r="C329" s="5">
        <v>0</v>
      </c>
      <c r="D329" s="5">
        <v>0</v>
      </c>
      <c r="E329" s="5">
        <v>1</v>
      </c>
      <c r="F329" s="110" t="s">
        <v>48</v>
      </c>
      <c r="G329" s="110" t="s">
        <v>48</v>
      </c>
      <c r="H329" s="110" t="s">
        <v>48</v>
      </c>
      <c r="I329" s="2">
        <f>SUM(B329:H329)</f>
        <v>1</v>
      </c>
      <c r="K329" s="12" t="s">
        <v>275</v>
      </c>
      <c r="O329" s="5"/>
      <c r="P329" s="5"/>
      <c r="Q329" s="5"/>
      <c r="R329" s="5"/>
      <c r="T329" s="6" t="s">
        <v>53</v>
      </c>
      <c r="U329" s="5" t="s">
        <v>97</v>
      </c>
    </row>
    <row r="330" spans="1:22" ht="12.75" customHeight="1">
      <c r="A330" s="35" t="s">
        <v>151</v>
      </c>
      <c r="B330" s="7" t="s">
        <v>52</v>
      </c>
      <c r="C330" s="7" t="s">
        <v>53</v>
      </c>
      <c r="D330" s="7" t="s">
        <v>54</v>
      </c>
      <c r="E330" s="7" t="s">
        <v>55</v>
      </c>
      <c r="F330" s="7" t="s">
        <v>56</v>
      </c>
      <c r="G330" s="7" t="s">
        <v>57</v>
      </c>
      <c r="H330" s="7" t="s">
        <v>58</v>
      </c>
      <c r="I330" s="7" t="s">
        <v>59</v>
      </c>
      <c r="J330" s="7" t="s">
        <v>60</v>
      </c>
      <c r="K330" s="7" t="s">
        <v>61</v>
      </c>
      <c r="L330" s="7" t="s">
        <v>62</v>
      </c>
      <c r="M330" s="7" t="s">
        <v>63</v>
      </c>
      <c r="N330" s="7" t="s">
        <v>64</v>
      </c>
      <c r="O330" s="7" t="s">
        <v>65</v>
      </c>
      <c r="P330" s="7" t="s">
        <v>66</v>
      </c>
      <c r="Q330" s="7" t="s">
        <v>67</v>
      </c>
      <c r="R330" s="7" t="s">
        <v>68</v>
      </c>
      <c r="T330" s="6" t="s">
        <v>54</v>
      </c>
      <c r="U330" s="5" t="s">
        <v>98</v>
      </c>
    </row>
    <row r="331" spans="1:22" ht="12.75" customHeight="1">
      <c r="A331" s="5" t="s">
        <v>69</v>
      </c>
      <c r="B331" s="10">
        <v>1</v>
      </c>
      <c r="C331" s="10">
        <v>2</v>
      </c>
      <c r="D331" s="10">
        <v>1</v>
      </c>
      <c r="E331" s="10">
        <v>1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1</v>
      </c>
      <c r="L331" s="10">
        <v>0</v>
      </c>
      <c r="M331" s="10">
        <v>0</v>
      </c>
      <c r="N331" s="10">
        <v>0</v>
      </c>
      <c r="O331" s="38" t="e">
        <f>SUM(F337/D337)</f>
        <v>#VALUE!</v>
      </c>
      <c r="P331" s="38" t="e">
        <f>SUM(F337,K337)/C337</f>
        <v>#VALUE!</v>
      </c>
      <c r="Q331" s="38" t="e">
        <f>SUM(N337/D337)</f>
        <v>#VALUE!</v>
      </c>
      <c r="R331" s="38" t="e">
        <f t="shared" ref="R331:R345" si="110">SUM(P331:Q331)</f>
        <v>#VALUE!</v>
      </c>
      <c r="T331" s="6" t="s">
        <v>55</v>
      </c>
      <c r="U331" s="5" t="s">
        <v>99</v>
      </c>
    </row>
    <row r="332" spans="1:22" ht="12.75" customHeight="1">
      <c r="A332" s="12" t="s">
        <v>70</v>
      </c>
      <c r="B332" s="16">
        <v>1</v>
      </c>
      <c r="C332" s="16">
        <v>2</v>
      </c>
      <c r="D332" s="16">
        <v>2</v>
      </c>
      <c r="E332" s="16">
        <v>0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1</v>
      </c>
      <c r="M332" s="16">
        <v>0</v>
      </c>
      <c r="N332" s="16">
        <v>0</v>
      </c>
      <c r="O332" s="38">
        <f t="shared" ref="O332:O345" si="111">SUM(F332/D332)</f>
        <v>0</v>
      </c>
      <c r="P332" s="38">
        <f t="shared" ref="P332:P345" si="112">SUM(F332,K332)/C332</f>
        <v>0</v>
      </c>
      <c r="Q332" s="38">
        <f t="shared" ref="Q332:Q345" si="113">SUM(N332/D332)</f>
        <v>0</v>
      </c>
      <c r="R332" s="38">
        <f t="shared" si="110"/>
        <v>0</v>
      </c>
      <c r="T332" s="6" t="s">
        <v>56</v>
      </c>
      <c r="U332" s="5" t="s">
        <v>100</v>
      </c>
    </row>
    <row r="333" spans="1:22" ht="12.75" customHeight="1">
      <c r="A333" s="5" t="s">
        <v>71</v>
      </c>
      <c r="B333" s="16">
        <v>1</v>
      </c>
      <c r="C333" s="16">
        <v>1</v>
      </c>
      <c r="D333" s="16">
        <v>1</v>
      </c>
      <c r="E333" s="16">
        <v>0</v>
      </c>
      <c r="F333" s="16">
        <v>1</v>
      </c>
      <c r="G333" s="16">
        <v>0</v>
      </c>
      <c r="H333" s="16">
        <v>0</v>
      </c>
      <c r="I333" s="16">
        <v>0</v>
      </c>
      <c r="J333" s="16">
        <v>2</v>
      </c>
      <c r="K333" s="16">
        <v>0</v>
      </c>
      <c r="L333" s="16">
        <v>0</v>
      </c>
      <c r="M333" s="16">
        <v>0</v>
      </c>
      <c r="N333" s="16">
        <v>1</v>
      </c>
      <c r="O333" s="38">
        <f t="shared" si="111"/>
        <v>1</v>
      </c>
      <c r="P333" s="38">
        <f t="shared" si="112"/>
        <v>1</v>
      </c>
      <c r="Q333" s="38">
        <f t="shared" si="113"/>
        <v>1</v>
      </c>
      <c r="R333" s="38">
        <f t="shared" si="110"/>
        <v>2</v>
      </c>
      <c r="T333" s="6" t="s">
        <v>57</v>
      </c>
      <c r="U333" s="5" t="s">
        <v>101</v>
      </c>
    </row>
    <row r="334" spans="1:22" ht="12.75" customHeight="1">
      <c r="A334" s="5" t="s">
        <v>72</v>
      </c>
      <c r="B334" s="10">
        <v>1</v>
      </c>
      <c r="C334" s="16">
        <v>2</v>
      </c>
      <c r="D334" s="16">
        <v>2</v>
      </c>
      <c r="E334" s="10">
        <v>0</v>
      </c>
      <c r="F334" s="16">
        <v>0</v>
      </c>
      <c r="G334" s="10">
        <v>0</v>
      </c>
      <c r="H334" s="10">
        <v>0</v>
      </c>
      <c r="I334" s="10">
        <v>0</v>
      </c>
      <c r="J334" s="10">
        <v>0</v>
      </c>
      <c r="K334" s="16">
        <v>0</v>
      </c>
      <c r="L334" s="10">
        <v>0</v>
      </c>
      <c r="M334" s="10">
        <v>0</v>
      </c>
      <c r="N334" s="16">
        <v>0</v>
      </c>
      <c r="O334" s="38">
        <f t="shared" si="111"/>
        <v>0</v>
      </c>
      <c r="P334" s="38">
        <f t="shared" si="112"/>
        <v>0</v>
      </c>
      <c r="Q334" s="38">
        <f t="shared" si="113"/>
        <v>0</v>
      </c>
      <c r="R334" s="38">
        <f t="shared" si="110"/>
        <v>0</v>
      </c>
      <c r="T334" s="6" t="s">
        <v>58</v>
      </c>
      <c r="U334" s="5" t="s">
        <v>102</v>
      </c>
    </row>
    <row r="335" spans="1:22" ht="12.75" customHeight="1">
      <c r="A335" s="5" t="s">
        <v>73</v>
      </c>
      <c r="B335" s="16">
        <v>1</v>
      </c>
      <c r="C335" s="16">
        <v>2</v>
      </c>
      <c r="D335" s="16">
        <v>2</v>
      </c>
      <c r="E335" s="16">
        <v>0</v>
      </c>
      <c r="F335" s="16">
        <v>1</v>
      </c>
      <c r="G335" s="16">
        <v>0</v>
      </c>
      <c r="H335" s="16">
        <v>0</v>
      </c>
      <c r="I335" s="16">
        <v>0</v>
      </c>
      <c r="J335" s="16">
        <v>1</v>
      </c>
      <c r="K335" s="16">
        <v>0</v>
      </c>
      <c r="L335" s="16">
        <v>0</v>
      </c>
      <c r="M335" s="16">
        <v>1</v>
      </c>
      <c r="N335" s="16">
        <v>1</v>
      </c>
      <c r="O335" s="38">
        <f t="shared" si="111"/>
        <v>0.5</v>
      </c>
      <c r="P335" s="38">
        <f t="shared" si="112"/>
        <v>0.5</v>
      </c>
      <c r="Q335" s="38">
        <f t="shared" si="113"/>
        <v>0.5</v>
      </c>
      <c r="R335" s="38">
        <f t="shared" si="110"/>
        <v>1</v>
      </c>
      <c r="T335" s="6" t="s">
        <v>59</v>
      </c>
      <c r="U335" s="5" t="s">
        <v>103</v>
      </c>
    </row>
    <row r="336" spans="1:22" ht="12.75" customHeight="1">
      <c r="A336" s="5" t="s">
        <v>74</v>
      </c>
      <c r="B336" s="16">
        <v>1</v>
      </c>
      <c r="C336" s="16">
        <v>1</v>
      </c>
      <c r="D336" s="16">
        <v>0</v>
      </c>
      <c r="E336" s="16">
        <v>1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1</v>
      </c>
      <c r="L336" s="16">
        <v>0</v>
      </c>
      <c r="M336" s="16">
        <v>0</v>
      </c>
      <c r="N336" s="16">
        <v>1</v>
      </c>
      <c r="O336" s="38" t="e">
        <f t="shared" si="111"/>
        <v>#DIV/0!</v>
      </c>
      <c r="P336" s="38">
        <f t="shared" si="112"/>
        <v>1</v>
      </c>
      <c r="Q336" s="38" t="e">
        <f t="shared" si="113"/>
        <v>#DIV/0!</v>
      </c>
      <c r="R336" s="38" t="e">
        <f t="shared" si="110"/>
        <v>#DIV/0!</v>
      </c>
      <c r="T336" s="6" t="s">
        <v>60</v>
      </c>
      <c r="U336" s="5" t="s">
        <v>104</v>
      </c>
    </row>
    <row r="337" spans="1:22" ht="12.75" customHeight="1">
      <c r="A337" s="5" t="s">
        <v>75</v>
      </c>
      <c r="B337" s="16" t="s">
        <v>48</v>
      </c>
      <c r="C337" s="16" t="s">
        <v>48</v>
      </c>
      <c r="D337" s="16" t="s">
        <v>48</v>
      </c>
      <c r="E337" s="16" t="s">
        <v>48</v>
      </c>
      <c r="F337" s="16" t="s">
        <v>48</v>
      </c>
      <c r="G337" s="16" t="s">
        <v>48</v>
      </c>
      <c r="H337" s="16" t="s">
        <v>48</v>
      </c>
      <c r="I337" s="16" t="s">
        <v>48</v>
      </c>
      <c r="J337" s="16" t="s">
        <v>48</v>
      </c>
      <c r="K337" s="16" t="s">
        <v>48</v>
      </c>
      <c r="L337" s="16" t="s">
        <v>48</v>
      </c>
      <c r="M337" s="16" t="s">
        <v>48</v>
      </c>
      <c r="N337" s="16" t="s">
        <v>48</v>
      </c>
      <c r="O337" s="38">
        <f>SUM(F335/D335)</f>
        <v>0.5</v>
      </c>
      <c r="P337" s="38">
        <f>SUM(F335,K335)/C335</f>
        <v>0.5</v>
      </c>
      <c r="Q337" s="38">
        <f>SUM(N335/D335)</f>
        <v>0.5</v>
      </c>
      <c r="R337" s="38">
        <f t="shared" si="110"/>
        <v>1</v>
      </c>
      <c r="T337" s="6" t="s">
        <v>61</v>
      </c>
      <c r="U337" s="5" t="s">
        <v>105</v>
      </c>
    </row>
    <row r="338" spans="1:22" ht="12.75" customHeight="1">
      <c r="A338" s="5" t="s">
        <v>76</v>
      </c>
      <c r="B338" s="10">
        <v>1</v>
      </c>
      <c r="C338" s="10">
        <v>2</v>
      </c>
      <c r="D338" s="10">
        <v>1</v>
      </c>
      <c r="E338" s="10">
        <v>2</v>
      </c>
      <c r="F338" s="10">
        <v>1</v>
      </c>
      <c r="G338" s="16">
        <v>0</v>
      </c>
      <c r="H338" s="16">
        <v>0</v>
      </c>
      <c r="I338" s="16">
        <v>0</v>
      </c>
      <c r="J338" s="16">
        <v>0</v>
      </c>
      <c r="K338" s="16">
        <v>1</v>
      </c>
      <c r="L338" s="16">
        <v>0</v>
      </c>
      <c r="M338" s="16">
        <v>0</v>
      </c>
      <c r="N338" s="16">
        <v>1</v>
      </c>
      <c r="O338" s="38">
        <f>SUM(F338/D338)</f>
        <v>1</v>
      </c>
      <c r="P338" s="38">
        <f>SUM(F338,K338)/C338</f>
        <v>1</v>
      </c>
      <c r="Q338" s="38">
        <f>SUM(N338/D338)</f>
        <v>1</v>
      </c>
      <c r="R338" s="38">
        <f t="shared" si="110"/>
        <v>2</v>
      </c>
      <c r="T338" s="6" t="s">
        <v>62</v>
      </c>
      <c r="U338" s="5" t="s">
        <v>106</v>
      </c>
    </row>
    <row r="339" spans="1:22" ht="12.75" customHeight="1">
      <c r="A339" s="5" t="s">
        <v>77</v>
      </c>
      <c r="B339" s="16">
        <v>1</v>
      </c>
      <c r="C339" s="16">
        <v>1</v>
      </c>
      <c r="D339" s="16">
        <v>1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1</v>
      </c>
      <c r="M339" s="16">
        <v>0</v>
      </c>
      <c r="N339" s="16">
        <v>0</v>
      </c>
      <c r="O339" s="38">
        <f t="shared" si="111"/>
        <v>0</v>
      </c>
      <c r="P339" s="38">
        <f t="shared" si="112"/>
        <v>0</v>
      </c>
      <c r="Q339" s="38">
        <f t="shared" si="113"/>
        <v>0</v>
      </c>
      <c r="R339" s="38">
        <f t="shared" si="110"/>
        <v>0</v>
      </c>
      <c r="T339" s="6" t="s">
        <v>63</v>
      </c>
      <c r="U339" s="5" t="s">
        <v>107</v>
      </c>
    </row>
    <row r="340" spans="1:22" ht="12.75" customHeight="1">
      <c r="A340" s="5" t="s">
        <v>78</v>
      </c>
      <c r="B340" s="16" t="s">
        <v>48</v>
      </c>
      <c r="C340" s="16" t="s">
        <v>48</v>
      </c>
      <c r="D340" s="16" t="s">
        <v>48</v>
      </c>
      <c r="E340" s="16" t="s">
        <v>48</v>
      </c>
      <c r="F340" s="16" t="s">
        <v>48</v>
      </c>
      <c r="G340" s="16" t="s">
        <v>48</v>
      </c>
      <c r="H340" s="16" t="s">
        <v>48</v>
      </c>
      <c r="I340" s="16" t="s">
        <v>48</v>
      </c>
      <c r="J340" s="16" t="s">
        <v>48</v>
      </c>
      <c r="K340" s="16" t="s">
        <v>48</v>
      </c>
      <c r="L340" s="16" t="s">
        <v>48</v>
      </c>
      <c r="M340" s="16" t="s">
        <v>48</v>
      </c>
      <c r="N340" s="16" t="s">
        <v>48</v>
      </c>
      <c r="O340" s="38" t="e">
        <f t="shared" si="111"/>
        <v>#VALUE!</v>
      </c>
      <c r="P340" s="38" t="e">
        <f t="shared" si="112"/>
        <v>#VALUE!</v>
      </c>
      <c r="Q340" s="38" t="e">
        <f t="shared" si="113"/>
        <v>#VALUE!</v>
      </c>
      <c r="R340" s="38" t="e">
        <f t="shared" si="110"/>
        <v>#VALUE!</v>
      </c>
      <c r="T340" s="6" t="s">
        <v>64</v>
      </c>
      <c r="U340" s="5" t="s">
        <v>108</v>
      </c>
    </row>
    <row r="341" spans="1:22" ht="12.75" customHeight="1">
      <c r="A341" s="5" t="s">
        <v>79</v>
      </c>
      <c r="B341" s="16">
        <v>1</v>
      </c>
      <c r="C341" s="16">
        <v>2</v>
      </c>
      <c r="D341" s="16">
        <v>1</v>
      </c>
      <c r="E341" s="16">
        <v>0</v>
      </c>
      <c r="F341" s="16">
        <v>1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1</v>
      </c>
      <c r="N341" s="16">
        <v>1</v>
      </c>
      <c r="O341" s="38">
        <f t="shared" si="111"/>
        <v>1</v>
      </c>
      <c r="P341" s="38">
        <f t="shared" si="112"/>
        <v>0.5</v>
      </c>
      <c r="Q341" s="38">
        <f t="shared" si="113"/>
        <v>1</v>
      </c>
      <c r="R341" s="38">
        <f t="shared" si="110"/>
        <v>1.5</v>
      </c>
      <c r="T341" s="6" t="s">
        <v>65</v>
      </c>
      <c r="U341" s="5" t="s">
        <v>109</v>
      </c>
    </row>
    <row r="342" spans="1:22" ht="12.75" customHeight="1">
      <c r="A342" s="5" t="s">
        <v>80</v>
      </c>
      <c r="B342" s="16">
        <v>1</v>
      </c>
      <c r="C342" s="16">
        <v>1</v>
      </c>
      <c r="D342" s="16">
        <v>1</v>
      </c>
      <c r="E342" s="16">
        <v>1</v>
      </c>
      <c r="F342" s="16">
        <v>1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2</v>
      </c>
      <c r="O342" s="38">
        <f t="shared" si="111"/>
        <v>1</v>
      </c>
      <c r="P342" s="38">
        <f t="shared" si="112"/>
        <v>1</v>
      </c>
      <c r="Q342" s="38">
        <f t="shared" si="113"/>
        <v>2</v>
      </c>
      <c r="R342" s="38">
        <f t="shared" si="110"/>
        <v>3</v>
      </c>
      <c r="T342" s="6" t="s">
        <v>66</v>
      </c>
      <c r="U342" s="5" t="s">
        <v>110</v>
      </c>
    </row>
    <row r="343" spans="1:22" ht="12.75" customHeight="1">
      <c r="A343" s="5" t="s">
        <v>81</v>
      </c>
      <c r="B343" s="16">
        <v>1</v>
      </c>
      <c r="C343" s="16">
        <v>2</v>
      </c>
      <c r="D343" s="16">
        <v>1</v>
      </c>
      <c r="E343" s="16">
        <v>0</v>
      </c>
      <c r="F343" s="16">
        <v>1</v>
      </c>
      <c r="G343" s="16">
        <v>1</v>
      </c>
      <c r="H343" s="16">
        <v>0</v>
      </c>
      <c r="I343" s="16">
        <v>0</v>
      </c>
      <c r="J343" s="16">
        <v>1</v>
      </c>
      <c r="K343" s="16">
        <v>0</v>
      </c>
      <c r="L343" s="16">
        <v>0</v>
      </c>
      <c r="M343" s="16">
        <v>0</v>
      </c>
      <c r="N343" s="16">
        <v>2</v>
      </c>
      <c r="O343" s="38">
        <f t="shared" si="111"/>
        <v>1</v>
      </c>
      <c r="P343" s="38">
        <f t="shared" si="112"/>
        <v>0.5</v>
      </c>
      <c r="Q343" s="38">
        <f t="shared" si="113"/>
        <v>2</v>
      </c>
      <c r="R343" s="38">
        <f t="shared" si="110"/>
        <v>2.5</v>
      </c>
      <c r="T343" s="6" t="s">
        <v>67</v>
      </c>
      <c r="U343" s="36" t="s">
        <v>111</v>
      </c>
    </row>
    <row r="344" spans="1:22" ht="12.75" customHeight="1">
      <c r="A344" s="5" t="s">
        <v>82</v>
      </c>
      <c r="B344" s="16">
        <v>1</v>
      </c>
      <c r="C344" s="16">
        <v>2</v>
      </c>
      <c r="D344" s="16">
        <v>2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6">
        <v>1</v>
      </c>
      <c r="K344" s="16">
        <v>0</v>
      </c>
      <c r="L344" s="16">
        <v>0</v>
      </c>
      <c r="M344" s="16">
        <v>0</v>
      </c>
      <c r="N344" s="16">
        <v>1</v>
      </c>
      <c r="O344" s="38">
        <f t="shared" si="111"/>
        <v>0</v>
      </c>
      <c r="P344" s="38">
        <f t="shared" si="112"/>
        <v>0</v>
      </c>
      <c r="Q344" s="38">
        <f t="shared" si="113"/>
        <v>0.5</v>
      </c>
      <c r="R344" s="38">
        <f t="shared" si="110"/>
        <v>0.5</v>
      </c>
      <c r="T344" s="6" t="s">
        <v>68</v>
      </c>
      <c r="U344" s="12" t="s">
        <v>112</v>
      </c>
    </row>
    <row r="345" spans="1:22" ht="12.75" customHeight="1">
      <c r="A345" s="11" t="s">
        <v>83</v>
      </c>
      <c r="B345" s="11"/>
      <c r="C345" s="7">
        <f t="shared" ref="C345:N345" si="114">SUM(C332:C344)</f>
        <v>18</v>
      </c>
      <c r="D345" s="7">
        <f t="shared" si="114"/>
        <v>14</v>
      </c>
      <c r="E345" s="7">
        <f t="shared" si="114"/>
        <v>4</v>
      </c>
      <c r="F345" s="7">
        <f t="shared" si="114"/>
        <v>6</v>
      </c>
      <c r="G345" s="7">
        <f t="shared" si="114"/>
        <v>1</v>
      </c>
      <c r="H345" s="7">
        <f t="shared" si="114"/>
        <v>0</v>
      </c>
      <c r="I345" s="7">
        <f t="shared" si="114"/>
        <v>0</v>
      </c>
      <c r="J345" s="7">
        <f t="shared" si="114"/>
        <v>5</v>
      </c>
      <c r="K345" s="7">
        <f t="shared" si="114"/>
        <v>2</v>
      </c>
      <c r="L345" s="7">
        <f t="shared" si="114"/>
        <v>2</v>
      </c>
      <c r="M345" s="7">
        <f t="shared" si="114"/>
        <v>2</v>
      </c>
      <c r="N345" s="7">
        <f t="shared" si="114"/>
        <v>10</v>
      </c>
      <c r="O345" s="38">
        <f t="shared" si="111"/>
        <v>0.42857142857142855</v>
      </c>
      <c r="P345" s="38">
        <f t="shared" si="112"/>
        <v>0.44444444444444442</v>
      </c>
      <c r="Q345" s="38">
        <f t="shared" si="113"/>
        <v>0.7142857142857143</v>
      </c>
      <c r="R345" s="38">
        <f t="shared" si="110"/>
        <v>1.1587301587301586</v>
      </c>
    </row>
    <row r="346" spans="1:22" ht="12.75" customHeight="1" thickBot="1">
      <c r="T346" s="6" t="s">
        <v>52</v>
      </c>
      <c r="U346" s="5" t="s">
        <v>96</v>
      </c>
    </row>
    <row r="347" spans="1:22" ht="12.75" customHeight="1">
      <c r="A347" s="35" t="s">
        <v>152</v>
      </c>
      <c r="B347" s="7" t="s">
        <v>52</v>
      </c>
      <c r="C347" s="7" t="s">
        <v>84</v>
      </c>
      <c r="D347" s="7" t="s">
        <v>85</v>
      </c>
      <c r="E347" s="7" t="s">
        <v>86</v>
      </c>
      <c r="F347" s="7" t="s">
        <v>87</v>
      </c>
      <c r="G347" s="7" t="s">
        <v>88</v>
      </c>
      <c r="H347" s="7" t="s">
        <v>89</v>
      </c>
      <c r="I347" s="7" t="s">
        <v>56</v>
      </c>
      <c r="J347" s="7" t="s">
        <v>55</v>
      </c>
      <c r="K347" s="7" t="s">
        <v>90</v>
      </c>
      <c r="L347" s="7" t="s">
        <v>91</v>
      </c>
      <c r="M347" s="7" t="s">
        <v>61</v>
      </c>
      <c r="N347" s="7" t="s">
        <v>62</v>
      </c>
      <c r="O347" s="7" t="s">
        <v>92</v>
      </c>
      <c r="P347" s="7" t="s">
        <v>93</v>
      </c>
      <c r="Q347" s="7" t="s">
        <v>94</v>
      </c>
      <c r="R347" s="7" t="s">
        <v>95</v>
      </c>
      <c r="T347" s="6" t="s">
        <v>84</v>
      </c>
      <c r="U347" s="5" t="s">
        <v>113</v>
      </c>
      <c r="V347" s="6"/>
    </row>
    <row r="348" spans="1:22" ht="12.75" customHeight="1">
      <c r="A348" s="5" t="s">
        <v>69</v>
      </c>
      <c r="B348" s="19" t="s">
        <v>48</v>
      </c>
      <c r="C348" s="19" t="s">
        <v>48</v>
      </c>
      <c r="D348" s="19" t="s">
        <v>48</v>
      </c>
      <c r="E348" s="19" t="s">
        <v>48</v>
      </c>
      <c r="F348" s="19" t="s">
        <v>48</v>
      </c>
      <c r="G348" s="20" t="s">
        <v>48</v>
      </c>
      <c r="H348" s="19" t="s">
        <v>48</v>
      </c>
      <c r="I348" s="19" t="s">
        <v>48</v>
      </c>
      <c r="J348" s="19" t="s">
        <v>48</v>
      </c>
      <c r="K348" s="19" t="s">
        <v>48</v>
      </c>
      <c r="L348" s="19" t="s">
        <v>48</v>
      </c>
      <c r="M348" s="19" t="s">
        <v>48</v>
      </c>
      <c r="N348" s="19" t="s">
        <v>48</v>
      </c>
      <c r="O348" s="9" t="e">
        <f>SUM(K348/G348)*7</f>
        <v>#VALUE!</v>
      </c>
      <c r="P348" s="9" t="e">
        <f t="shared" ref="P348:P357" si="115">SUM(I348,M348)/G348</f>
        <v>#VALUE!</v>
      </c>
      <c r="Q348" s="38" t="e">
        <f t="shared" ref="Q348:Q357" si="116">SUM(I348/H348)</f>
        <v>#VALUE!</v>
      </c>
      <c r="R348" s="38" t="e">
        <f t="shared" ref="R348:R357" si="117">SUM(N348/M348)</f>
        <v>#VALUE!</v>
      </c>
      <c r="T348" s="6" t="s">
        <v>85</v>
      </c>
      <c r="U348" s="5" t="s">
        <v>114</v>
      </c>
      <c r="V348" s="6"/>
    </row>
    <row r="349" spans="1:22" ht="12.75" customHeight="1">
      <c r="A349" s="5" t="s">
        <v>71</v>
      </c>
      <c r="B349" s="19" t="s">
        <v>48</v>
      </c>
      <c r="C349" s="19" t="s">
        <v>48</v>
      </c>
      <c r="D349" s="19" t="s">
        <v>48</v>
      </c>
      <c r="E349" s="19" t="s">
        <v>48</v>
      </c>
      <c r="F349" s="19" t="s">
        <v>48</v>
      </c>
      <c r="G349" s="20" t="s">
        <v>48</v>
      </c>
      <c r="H349" s="19" t="s">
        <v>48</v>
      </c>
      <c r="I349" s="19" t="s">
        <v>48</v>
      </c>
      <c r="J349" s="19" t="s">
        <v>48</v>
      </c>
      <c r="K349" s="19" t="s">
        <v>48</v>
      </c>
      <c r="L349" s="19" t="s">
        <v>48</v>
      </c>
      <c r="M349" s="19" t="s">
        <v>48</v>
      </c>
      <c r="N349" s="19" t="s">
        <v>48</v>
      </c>
      <c r="O349" s="9" t="e">
        <f t="shared" ref="O349:O357" si="118">SUM(K349/G349)*7</f>
        <v>#VALUE!</v>
      </c>
      <c r="P349" s="9" t="e">
        <f t="shared" si="115"/>
        <v>#VALUE!</v>
      </c>
      <c r="Q349" s="38" t="e">
        <f t="shared" si="116"/>
        <v>#VALUE!</v>
      </c>
      <c r="R349" s="38" t="e">
        <f t="shared" si="117"/>
        <v>#VALUE!</v>
      </c>
      <c r="T349" s="6" t="s">
        <v>86</v>
      </c>
      <c r="U349" s="5" t="s">
        <v>115</v>
      </c>
      <c r="V349" s="6"/>
    </row>
    <row r="350" spans="1:22" ht="12.75" customHeight="1">
      <c r="A350" s="12" t="s">
        <v>72</v>
      </c>
      <c r="B350" s="19" t="s">
        <v>48</v>
      </c>
      <c r="C350" s="19" t="s">
        <v>48</v>
      </c>
      <c r="D350" s="19" t="s">
        <v>48</v>
      </c>
      <c r="E350" s="19" t="s">
        <v>48</v>
      </c>
      <c r="F350" s="19" t="s">
        <v>48</v>
      </c>
      <c r="G350" s="20" t="s">
        <v>48</v>
      </c>
      <c r="H350" s="19" t="s">
        <v>48</v>
      </c>
      <c r="I350" s="19" t="s">
        <v>48</v>
      </c>
      <c r="J350" s="19" t="s">
        <v>48</v>
      </c>
      <c r="K350" s="19" t="s">
        <v>48</v>
      </c>
      <c r="L350" s="19" t="s">
        <v>48</v>
      </c>
      <c r="M350" s="19" t="s">
        <v>48</v>
      </c>
      <c r="N350" s="19" t="s">
        <v>48</v>
      </c>
      <c r="O350" s="9" t="e">
        <f t="shared" si="118"/>
        <v>#VALUE!</v>
      </c>
      <c r="P350" s="9" t="e">
        <f t="shared" si="115"/>
        <v>#VALUE!</v>
      </c>
      <c r="Q350" s="38" t="e">
        <f t="shared" si="116"/>
        <v>#VALUE!</v>
      </c>
      <c r="R350" s="38" t="e">
        <f t="shared" si="117"/>
        <v>#VALUE!</v>
      </c>
      <c r="T350" s="6" t="s">
        <v>87</v>
      </c>
      <c r="U350" s="5" t="s">
        <v>116</v>
      </c>
      <c r="V350" s="6"/>
    </row>
    <row r="351" spans="1:22" ht="12.75" customHeight="1">
      <c r="A351" s="5" t="s">
        <v>75</v>
      </c>
      <c r="B351" s="19" t="s">
        <v>48</v>
      </c>
      <c r="C351" s="19" t="s">
        <v>48</v>
      </c>
      <c r="D351" s="19" t="s">
        <v>48</v>
      </c>
      <c r="E351" s="19" t="s">
        <v>48</v>
      </c>
      <c r="F351" s="19" t="s">
        <v>48</v>
      </c>
      <c r="G351" s="20" t="s">
        <v>48</v>
      </c>
      <c r="H351" s="19" t="s">
        <v>48</v>
      </c>
      <c r="I351" s="19" t="s">
        <v>48</v>
      </c>
      <c r="J351" s="19" t="s">
        <v>48</v>
      </c>
      <c r="K351" s="19" t="s">
        <v>48</v>
      </c>
      <c r="L351" s="19" t="s">
        <v>48</v>
      </c>
      <c r="M351" s="19" t="s">
        <v>48</v>
      </c>
      <c r="N351" s="19" t="s">
        <v>48</v>
      </c>
      <c r="O351" s="9" t="e">
        <f t="shared" si="118"/>
        <v>#VALUE!</v>
      </c>
      <c r="P351" s="9" t="e">
        <f t="shared" si="115"/>
        <v>#VALUE!</v>
      </c>
      <c r="Q351" s="38" t="e">
        <f t="shared" si="116"/>
        <v>#VALUE!</v>
      </c>
      <c r="R351" s="38" t="e">
        <f t="shared" si="117"/>
        <v>#VALUE!</v>
      </c>
      <c r="T351" s="6" t="s">
        <v>88</v>
      </c>
      <c r="U351" s="5" t="s">
        <v>117</v>
      </c>
      <c r="V351" s="6"/>
    </row>
    <row r="352" spans="1:22" ht="12.75" customHeight="1">
      <c r="A352" s="12" t="s">
        <v>76</v>
      </c>
      <c r="B352" s="19">
        <v>1</v>
      </c>
      <c r="C352" s="19">
        <v>1</v>
      </c>
      <c r="D352" s="19">
        <v>1</v>
      </c>
      <c r="E352" s="19">
        <v>0</v>
      </c>
      <c r="F352" s="19">
        <v>0</v>
      </c>
      <c r="G352" s="20">
        <v>5</v>
      </c>
      <c r="H352" s="19">
        <v>20</v>
      </c>
      <c r="I352" s="19">
        <v>2</v>
      </c>
      <c r="J352" s="19">
        <v>1</v>
      </c>
      <c r="K352" s="19">
        <v>0</v>
      </c>
      <c r="L352" s="19">
        <v>0</v>
      </c>
      <c r="M352" s="19">
        <v>1</v>
      </c>
      <c r="N352" s="19">
        <v>6</v>
      </c>
      <c r="O352" s="9">
        <f t="shared" si="118"/>
        <v>0</v>
      </c>
      <c r="P352" s="9">
        <f t="shared" si="115"/>
        <v>0.6</v>
      </c>
      <c r="Q352" s="38">
        <f t="shared" si="116"/>
        <v>0.1</v>
      </c>
      <c r="R352" s="38">
        <f t="shared" si="117"/>
        <v>6</v>
      </c>
      <c r="T352" s="6" t="s">
        <v>89</v>
      </c>
      <c r="U352" s="5" t="s">
        <v>118</v>
      </c>
      <c r="V352" s="6"/>
    </row>
    <row r="353" spans="1:22" ht="12.75" customHeight="1">
      <c r="A353" s="12" t="s">
        <v>78</v>
      </c>
      <c r="B353" s="19" t="s">
        <v>48</v>
      </c>
      <c r="C353" s="19" t="s">
        <v>48</v>
      </c>
      <c r="D353" s="19" t="s">
        <v>48</v>
      </c>
      <c r="E353" s="19" t="s">
        <v>48</v>
      </c>
      <c r="F353" s="19" t="s">
        <v>48</v>
      </c>
      <c r="G353" s="20" t="s">
        <v>48</v>
      </c>
      <c r="H353" s="19" t="s">
        <v>48</v>
      </c>
      <c r="I353" s="19" t="s">
        <v>48</v>
      </c>
      <c r="J353" s="19" t="s">
        <v>48</v>
      </c>
      <c r="K353" s="19" t="s">
        <v>48</v>
      </c>
      <c r="L353" s="19" t="s">
        <v>48</v>
      </c>
      <c r="M353" s="19" t="s">
        <v>48</v>
      </c>
      <c r="N353" s="19" t="s">
        <v>48</v>
      </c>
      <c r="O353" s="9" t="e">
        <f t="shared" si="118"/>
        <v>#VALUE!</v>
      </c>
      <c r="P353" s="9" t="e">
        <f t="shared" si="115"/>
        <v>#VALUE!</v>
      </c>
      <c r="Q353" s="38" t="e">
        <f t="shared" si="116"/>
        <v>#VALUE!</v>
      </c>
      <c r="R353" s="38" t="e">
        <f t="shared" si="117"/>
        <v>#VALUE!</v>
      </c>
      <c r="T353" s="6" t="s">
        <v>56</v>
      </c>
      <c r="U353" s="5" t="s">
        <v>100</v>
      </c>
      <c r="V353" s="6"/>
    </row>
    <row r="354" spans="1:22" ht="12.75" customHeight="1">
      <c r="A354" s="12" t="s">
        <v>79</v>
      </c>
      <c r="B354" s="19" t="s">
        <v>48</v>
      </c>
      <c r="C354" s="19" t="s">
        <v>48</v>
      </c>
      <c r="D354" s="19" t="s">
        <v>48</v>
      </c>
      <c r="E354" s="19" t="s">
        <v>48</v>
      </c>
      <c r="F354" s="19" t="s">
        <v>48</v>
      </c>
      <c r="G354" s="20" t="s">
        <v>48</v>
      </c>
      <c r="H354" s="19" t="s">
        <v>48</v>
      </c>
      <c r="I354" s="19" t="s">
        <v>48</v>
      </c>
      <c r="J354" s="19" t="s">
        <v>48</v>
      </c>
      <c r="K354" s="19" t="s">
        <v>48</v>
      </c>
      <c r="L354" s="19" t="s">
        <v>48</v>
      </c>
      <c r="M354" s="19" t="s">
        <v>48</v>
      </c>
      <c r="N354" s="19" t="s">
        <v>48</v>
      </c>
      <c r="O354" s="9" t="e">
        <f t="shared" si="118"/>
        <v>#VALUE!</v>
      </c>
      <c r="P354" s="9" t="e">
        <f t="shared" si="115"/>
        <v>#VALUE!</v>
      </c>
      <c r="Q354" s="38" t="e">
        <f t="shared" si="116"/>
        <v>#VALUE!</v>
      </c>
      <c r="R354" s="38" t="e">
        <f t="shared" si="117"/>
        <v>#VALUE!</v>
      </c>
      <c r="T354" s="6" t="s">
        <v>55</v>
      </c>
      <c r="U354" s="5" t="s">
        <v>99</v>
      </c>
      <c r="V354" s="6"/>
    </row>
    <row r="355" spans="1:22" ht="12.75" customHeight="1">
      <c r="A355" s="5" t="s">
        <v>80</v>
      </c>
      <c r="B355" s="19" t="s">
        <v>48</v>
      </c>
      <c r="C355" s="19" t="s">
        <v>48</v>
      </c>
      <c r="D355" s="19" t="s">
        <v>48</v>
      </c>
      <c r="E355" s="19" t="s">
        <v>48</v>
      </c>
      <c r="F355" s="19" t="s">
        <v>48</v>
      </c>
      <c r="G355" s="20" t="s">
        <v>48</v>
      </c>
      <c r="H355" s="19" t="s">
        <v>48</v>
      </c>
      <c r="I355" s="19" t="s">
        <v>48</v>
      </c>
      <c r="J355" s="19" t="s">
        <v>48</v>
      </c>
      <c r="K355" s="19" t="s">
        <v>48</v>
      </c>
      <c r="L355" s="19" t="s">
        <v>48</v>
      </c>
      <c r="M355" s="19" t="s">
        <v>48</v>
      </c>
      <c r="N355" s="19" t="s">
        <v>48</v>
      </c>
      <c r="O355" s="9" t="e">
        <f t="shared" si="118"/>
        <v>#VALUE!</v>
      </c>
      <c r="P355" s="9" t="e">
        <f t="shared" si="115"/>
        <v>#VALUE!</v>
      </c>
      <c r="Q355" s="38" t="e">
        <f t="shared" si="116"/>
        <v>#VALUE!</v>
      </c>
      <c r="R355" s="38" t="e">
        <f t="shared" si="117"/>
        <v>#VALUE!</v>
      </c>
      <c r="T355" s="6" t="s">
        <v>90</v>
      </c>
      <c r="U355" s="5" t="s">
        <v>119</v>
      </c>
    </row>
    <row r="356" spans="1:22" ht="12.75" customHeight="1">
      <c r="A356" s="5" t="s">
        <v>81</v>
      </c>
      <c r="B356" s="19" t="s">
        <v>48</v>
      </c>
      <c r="C356" s="19" t="s">
        <v>48</v>
      </c>
      <c r="D356" s="19" t="s">
        <v>48</v>
      </c>
      <c r="E356" s="19" t="s">
        <v>48</v>
      </c>
      <c r="F356" s="19" t="s">
        <v>48</v>
      </c>
      <c r="G356" s="20" t="s">
        <v>48</v>
      </c>
      <c r="H356" s="19" t="s">
        <v>48</v>
      </c>
      <c r="I356" s="19" t="s">
        <v>48</v>
      </c>
      <c r="J356" s="19" t="s">
        <v>48</v>
      </c>
      <c r="K356" s="19" t="s">
        <v>48</v>
      </c>
      <c r="L356" s="19" t="s">
        <v>48</v>
      </c>
      <c r="M356" s="19" t="s">
        <v>48</v>
      </c>
      <c r="N356" s="19" t="s">
        <v>48</v>
      </c>
      <c r="O356" s="9" t="e">
        <f t="shared" si="118"/>
        <v>#VALUE!</v>
      </c>
      <c r="P356" s="9" t="e">
        <f t="shared" si="115"/>
        <v>#VALUE!</v>
      </c>
      <c r="Q356" s="38" t="e">
        <f t="shared" si="116"/>
        <v>#VALUE!</v>
      </c>
      <c r="R356" s="38" t="e">
        <f t="shared" si="117"/>
        <v>#VALUE!</v>
      </c>
      <c r="T356" s="6" t="s">
        <v>91</v>
      </c>
      <c r="U356" s="5" t="s">
        <v>120</v>
      </c>
    </row>
    <row r="357" spans="1:22" ht="12.75" customHeight="1">
      <c r="A357" s="11" t="s">
        <v>83</v>
      </c>
      <c r="B357" s="7">
        <v>1</v>
      </c>
      <c r="C357" s="7">
        <f t="shared" ref="C357:N357" si="119">SUM(C349:C356)</f>
        <v>1</v>
      </c>
      <c r="D357" s="7">
        <f t="shared" si="119"/>
        <v>1</v>
      </c>
      <c r="E357" s="7">
        <f t="shared" si="119"/>
        <v>0</v>
      </c>
      <c r="F357" s="7">
        <f t="shared" si="119"/>
        <v>0</v>
      </c>
      <c r="G357" s="37">
        <f t="shared" si="119"/>
        <v>5</v>
      </c>
      <c r="H357" s="7">
        <f t="shared" si="119"/>
        <v>20</v>
      </c>
      <c r="I357" s="7">
        <f t="shared" si="119"/>
        <v>2</v>
      </c>
      <c r="J357" s="7">
        <f t="shared" si="119"/>
        <v>1</v>
      </c>
      <c r="K357" s="7">
        <f t="shared" si="119"/>
        <v>0</v>
      </c>
      <c r="L357" s="7">
        <f t="shared" si="119"/>
        <v>0</v>
      </c>
      <c r="M357" s="7">
        <f t="shared" si="119"/>
        <v>1</v>
      </c>
      <c r="N357" s="7">
        <f t="shared" si="119"/>
        <v>6</v>
      </c>
      <c r="O357" s="9">
        <f t="shared" si="118"/>
        <v>0</v>
      </c>
      <c r="P357" s="9">
        <f t="shared" si="115"/>
        <v>0.6</v>
      </c>
      <c r="Q357" s="38">
        <f t="shared" si="116"/>
        <v>0.1</v>
      </c>
      <c r="R357" s="38">
        <f t="shared" si="117"/>
        <v>6</v>
      </c>
      <c r="T357" s="6" t="s">
        <v>61</v>
      </c>
      <c r="U357" s="5" t="s">
        <v>105</v>
      </c>
    </row>
    <row r="358" spans="1:22" ht="12.75" customHeight="1">
      <c r="T358" s="6" t="s">
        <v>62</v>
      </c>
      <c r="U358" s="5" t="s">
        <v>106</v>
      </c>
    </row>
    <row r="359" spans="1:22" ht="12.75" customHeight="1">
      <c r="A359" s="2" t="s">
        <v>274</v>
      </c>
      <c r="L359" s="11"/>
      <c r="M359" s="12"/>
      <c r="N359" s="11"/>
      <c r="O359" s="5"/>
      <c r="P359" s="5"/>
      <c r="Q359" s="11"/>
      <c r="R359" s="11"/>
      <c r="T359" s="6" t="s">
        <v>92</v>
      </c>
      <c r="U359" s="5" t="s">
        <v>121</v>
      </c>
    </row>
    <row r="360" spans="1:22" ht="12.75" customHeight="1">
      <c r="A360" s="11" t="s">
        <v>0</v>
      </c>
      <c r="B360" s="11" t="s">
        <v>1</v>
      </c>
      <c r="C360" s="11" t="s">
        <v>2</v>
      </c>
      <c r="D360" s="11" t="s">
        <v>3</v>
      </c>
      <c r="E360" s="11" t="s">
        <v>4</v>
      </c>
      <c r="F360" s="11" t="s">
        <v>5</v>
      </c>
      <c r="G360" s="11" t="s">
        <v>6</v>
      </c>
      <c r="H360" s="11" t="s">
        <v>7</v>
      </c>
      <c r="I360" s="11" t="s">
        <v>8</v>
      </c>
      <c r="K360" s="11" t="s">
        <v>9</v>
      </c>
      <c r="L360" s="11"/>
      <c r="O360" s="11"/>
      <c r="P360" s="5"/>
      <c r="Q360" s="5"/>
      <c r="R360" s="5"/>
      <c r="T360" s="6" t="s">
        <v>93</v>
      </c>
      <c r="U360" s="36" t="s">
        <v>122</v>
      </c>
    </row>
    <row r="361" spans="1:22" ht="12.75" customHeight="1">
      <c r="A361" s="12" t="s">
        <v>12</v>
      </c>
      <c r="B361" s="5">
        <v>0</v>
      </c>
      <c r="C361" s="5">
        <v>1</v>
      </c>
      <c r="D361" s="5">
        <v>1</v>
      </c>
      <c r="E361" s="5">
        <v>1</v>
      </c>
      <c r="F361" s="13">
        <v>0</v>
      </c>
      <c r="G361" s="13">
        <v>6</v>
      </c>
      <c r="H361" s="13">
        <v>5</v>
      </c>
      <c r="I361" s="2">
        <f>SUM(B361:H361)</f>
        <v>14</v>
      </c>
      <c r="K361" s="12" t="s">
        <v>271</v>
      </c>
      <c r="L361" s="11"/>
      <c r="O361" s="11"/>
      <c r="P361" s="5"/>
      <c r="Q361" s="5"/>
      <c r="R361" s="5"/>
      <c r="T361" s="6" t="s">
        <v>94</v>
      </c>
      <c r="U361" s="5" t="s">
        <v>123</v>
      </c>
    </row>
    <row r="362" spans="1:22" ht="12.75" customHeight="1" thickBot="1">
      <c r="A362" s="12" t="s">
        <v>31</v>
      </c>
      <c r="B362" s="5">
        <v>0</v>
      </c>
      <c r="C362" s="5">
        <v>0</v>
      </c>
      <c r="D362" s="5">
        <v>1</v>
      </c>
      <c r="E362" s="5">
        <v>1</v>
      </c>
      <c r="F362" s="13">
        <v>1</v>
      </c>
      <c r="G362" s="13">
        <v>0</v>
      </c>
      <c r="H362" s="13">
        <v>1</v>
      </c>
      <c r="I362" s="2">
        <f>SUM(B362:H362)</f>
        <v>4</v>
      </c>
      <c r="K362" s="12" t="s">
        <v>272</v>
      </c>
      <c r="O362" s="5"/>
      <c r="P362" s="5"/>
      <c r="Q362" s="5"/>
      <c r="R362" s="5"/>
      <c r="T362" s="6" t="s">
        <v>95</v>
      </c>
      <c r="U362" s="12" t="s">
        <v>124</v>
      </c>
      <c r="V362" s="6"/>
    </row>
    <row r="363" spans="1:22" ht="12.75" customHeight="1">
      <c r="A363" s="35" t="s">
        <v>151</v>
      </c>
      <c r="B363" s="7" t="s">
        <v>52</v>
      </c>
      <c r="C363" s="7" t="s">
        <v>53</v>
      </c>
      <c r="D363" s="7" t="s">
        <v>54</v>
      </c>
      <c r="E363" s="7" t="s">
        <v>55</v>
      </c>
      <c r="F363" s="7" t="s">
        <v>56</v>
      </c>
      <c r="G363" s="7" t="s">
        <v>57</v>
      </c>
      <c r="H363" s="7" t="s">
        <v>58</v>
      </c>
      <c r="I363" s="7" t="s">
        <v>59</v>
      </c>
      <c r="J363" s="7" t="s">
        <v>60</v>
      </c>
      <c r="K363" s="7" t="s">
        <v>61</v>
      </c>
      <c r="L363" s="7" t="s">
        <v>62</v>
      </c>
      <c r="M363" s="7" t="s">
        <v>63</v>
      </c>
      <c r="N363" s="7" t="s">
        <v>64</v>
      </c>
      <c r="O363" s="7" t="s">
        <v>65</v>
      </c>
      <c r="P363" s="7" t="s">
        <v>66</v>
      </c>
      <c r="Q363" s="7" t="s">
        <v>67</v>
      </c>
      <c r="R363" s="7" t="s">
        <v>68</v>
      </c>
    </row>
    <row r="364" spans="1:22" ht="12.75" customHeight="1">
      <c r="A364" s="5" t="s">
        <v>69</v>
      </c>
      <c r="B364" s="16">
        <v>1</v>
      </c>
      <c r="C364" s="16">
        <v>5</v>
      </c>
      <c r="D364" s="16">
        <v>5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38">
        <f>SUM(F364/D364)</f>
        <v>0</v>
      </c>
      <c r="P364" s="38">
        <f>SUM(F364,K364)/C364</f>
        <v>0</v>
      </c>
      <c r="Q364" s="38">
        <f>SUM(N364/D364)</f>
        <v>0</v>
      </c>
      <c r="R364" s="38">
        <f t="shared" ref="R364:R378" si="120">SUM(P364:Q364)</f>
        <v>0</v>
      </c>
      <c r="T364" s="6" t="s">
        <v>52</v>
      </c>
      <c r="U364" s="36" t="s">
        <v>96</v>
      </c>
    </row>
    <row r="365" spans="1:22" ht="12.75" customHeight="1">
      <c r="A365" s="12" t="s">
        <v>70</v>
      </c>
      <c r="B365" s="16">
        <v>1</v>
      </c>
      <c r="C365" s="16">
        <v>4</v>
      </c>
      <c r="D365" s="16">
        <v>2</v>
      </c>
      <c r="E365" s="16">
        <v>1</v>
      </c>
      <c r="F365" s="16">
        <v>1</v>
      </c>
      <c r="G365" s="16">
        <v>0</v>
      </c>
      <c r="H365" s="16">
        <v>0</v>
      </c>
      <c r="I365" s="16">
        <v>0</v>
      </c>
      <c r="J365" s="16">
        <v>2</v>
      </c>
      <c r="K365" s="16">
        <v>1</v>
      </c>
      <c r="L365" s="16">
        <v>1</v>
      </c>
      <c r="M365" s="16">
        <v>0</v>
      </c>
      <c r="N365" s="16">
        <v>1</v>
      </c>
      <c r="O365" s="38">
        <f t="shared" ref="O365:O378" si="121">SUM(F365/D365)</f>
        <v>0.5</v>
      </c>
      <c r="P365" s="38">
        <f t="shared" ref="P365:P378" si="122">SUM(F365,K365)/C365</f>
        <v>0.5</v>
      </c>
      <c r="Q365" s="38">
        <f t="shared" ref="Q365:Q378" si="123">SUM(N365/D365)</f>
        <v>0.5</v>
      </c>
      <c r="R365" s="38">
        <f t="shared" si="120"/>
        <v>1</v>
      </c>
      <c r="T365" s="6" t="s">
        <v>53</v>
      </c>
      <c r="U365" s="5" t="s">
        <v>97</v>
      </c>
    </row>
    <row r="366" spans="1:22" ht="12.75" customHeight="1">
      <c r="A366" s="5" t="s">
        <v>71</v>
      </c>
      <c r="B366" s="19">
        <v>1</v>
      </c>
      <c r="C366" s="19">
        <v>4</v>
      </c>
      <c r="D366" s="19">
        <v>4</v>
      </c>
      <c r="E366" s="19">
        <v>1</v>
      </c>
      <c r="F366" s="19">
        <v>1</v>
      </c>
      <c r="G366" s="16">
        <v>0</v>
      </c>
      <c r="H366" s="19">
        <v>0</v>
      </c>
      <c r="I366" s="19">
        <v>0</v>
      </c>
      <c r="J366" s="19">
        <v>1</v>
      </c>
      <c r="K366" s="19">
        <v>0</v>
      </c>
      <c r="L366" s="19">
        <v>1</v>
      </c>
      <c r="M366" s="19">
        <v>0</v>
      </c>
      <c r="N366" s="19">
        <v>1</v>
      </c>
      <c r="O366" s="38">
        <f t="shared" si="121"/>
        <v>0.25</v>
      </c>
      <c r="P366" s="38">
        <f t="shared" si="122"/>
        <v>0.25</v>
      </c>
      <c r="Q366" s="38">
        <f t="shared" si="123"/>
        <v>0.25</v>
      </c>
      <c r="R366" s="38">
        <f t="shared" si="120"/>
        <v>0.5</v>
      </c>
      <c r="T366" s="6" t="s">
        <v>54</v>
      </c>
      <c r="U366" s="5" t="s">
        <v>98</v>
      </c>
    </row>
    <row r="367" spans="1:22" ht="12.75" customHeight="1">
      <c r="A367" s="5" t="s">
        <v>72</v>
      </c>
      <c r="B367" s="10">
        <v>1</v>
      </c>
      <c r="C367" s="16">
        <v>5</v>
      </c>
      <c r="D367" s="16">
        <v>4</v>
      </c>
      <c r="E367" s="10">
        <v>2</v>
      </c>
      <c r="F367" s="16">
        <v>2</v>
      </c>
      <c r="G367" s="10">
        <v>1</v>
      </c>
      <c r="H367" s="10">
        <v>0</v>
      </c>
      <c r="I367" s="10">
        <v>0</v>
      </c>
      <c r="J367" s="10">
        <v>3</v>
      </c>
      <c r="K367" s="16">
        <v>1</v>
      </c>
      <c r="L367" s="10">
        <v>1</v>
      </c>
      <c r="M367" s="10">
        <v>0</v>
      </c>
      <c r="N367" s="16">
        <v>3</v>
      </c>
      <c r="O367" s="38">
        <f t="shared" si="121"/>
        <v>0.5</v>
      </c>
      <c r="P367" s="38">
        <f t="shared" si="122"/>
        <v>0.6</v>
      </c>
      <c r="Q367" s="38">
        <f t="shared" si="123"/>
        <v>0.75</v>
      </c>
      <c r="R367" s="38">
        <f t="shared" si="120"/>
        <v>1.35</v>
      </c>
      <c r="T367" s="6" t="s">
        <v>55</v>
      </c>
      <c r="U367" s="5" t="s">
        <v>99</v>
      </c>
    </row>
    <row r="368" spans="1:22" ht="12.75" customHeight="1">
      <c r="A368" s="5" t="s">
        <v>73</v>
      </c>
      <c r="B368" s="19">
        <v>1</v>
      </c>
      <c r="C368" s="19">
        <v>5</v>
      </c>
      <c r="D368" s="19">
        <v>3</v>
      </c>
      <c r="E368" s="19">
        <v>2</v>
      </c>
      <c r="F368" s="19">
        <v>1</v>
      </c>
      <c r="G368" s="16">
        <v>0</v>
      </c>
      <c r="H368" s="19">
        <v>0</v>
      </c>
      <c r="I368" s="19">
        <v>0</v>
      </c>
      <c r="J368" s="19">
        <v>0</v>
      </c>
      <c r="K368" s="19">
        <v>2</v>
      </c>
      <c r="L368" s="19">
        <v>0</v>
      </c>
      <c r="M368" s="19">
        <v>1</v>
      </c>
      <c r="N368" s="19">
        <v>1</v>
      </c>
      <c r="O368" s="38" t="e">
        <f>SUM(#REF!/#REF!)</f>
        <v>#REF!</v>
      </c>
      <c r="P368" s="38" t="e">
        <f>SUM(#REF!,#REF!)/#REF!</f>
        <v>#REF!</v>
      </c>
      <c r="Q368" s="38" t="e">
        <f>SUM(#REF!/#REF!)</f>
        <v>#REF!</v>
      </c>
      <c r="R368" s="38" t="e">
        <f t="shared" si="120"/>
        <v>#REF!</v>
      </c>
      <c r="T368" s="6" t="s">
        <v>56</v>
      </c>
      <c r="U368" s="5" t="s">
        <v>100</v>
      </c>
    </row>
    <row r="369" spans="1:22" ht="12.75" customHeight="1">
      <c r="A369" s="5" t="s">
        <v>74</v>
      </c>
      <c r="B369" s="19" t="s">
        <v>48</v>
      </c>
      <c r="C369" s="19" t="s">
        <v>48</v>
      </c>
      <c r="D369" s="19" t="s">
        <v>48</v>
      </c>
      <c r="E369" s="19" t="s">
        <v>48</v>
      </c>
      <c r="F369" s="19" t="s">
        <v>48</v>
      </c>
      <c r="G369" s="20" t="s">
        <v>48</v>
      </c>
      <c r="H369" s="19" t="s">
        <v>48</v>
      </c>
      <c r="I369" s="19" t="s">
        <v>48</v>
      </c>
      <c r="J369" s="19" t="s">
        <v>48</v>
      </c>
      <c r="K369" s="19" t="s">
        <v>48</v>
      </c>
      <c r="L369" s="19" t="s">
        <v>48</v>
      </c>
      <c r="M369" s="19" t="s">
        <v>48</v>
      </c>
      <c r="N369" s="19" t="s">
        <v>48</v>
      </c>
      <c r="O369" s="38" t="e">
        <f t="shared" si="121"/>
        <v>#VALUE!</v>
      </c>
      <c r="P369" s="38" t="e">
        <f t="shared" si="122"/>
        <v>#VALUE!</v>
      </c>
      <c r="Q369" s="38" t="e">
        <f t="shared" si="123"/>
        <v>#VALUE!</v>
      </c>
      <c r="R369" s="38" t="e">
        <f t="shared" si="120"/>
        <v>#VALUE!</v>
      </c>
      <c r="T369" s="6" t="s">
        <v>57</v>
      </c>
      <c r="U369" s="5" t="s">
        <v>101</v>
      </c>
    </row>
    <row r="370" spans="1:22" ht="12.75" customHeight="1">
      <c r="A370" s="5" t="s">
        <v>75</v>
      </c>
      <c r="B370" s="19" t="s">
        <v>48</v>
      </c>
      <c r="C370" s="19" t="s">
        <v>48</v>
      </c>
      <c r="D370" s="19" t="s">
        <v>48</v>
      </c>
      <c r="E370" s="19" t="s">
        <v>48</v>
      </c>
      <c r="F370" s="19" t="s">
        <v>48</v>
      </c>
      <c r="G370" s="20" t="s">
        <v>48</v>
      </c>
      <c r="H370" s="19" t="s">
        <v>48</v>
      </c>
      <c r="I370" s="19" t="s">
        <v>48</v>
      </c>
      <c r="J370" s="19" t="s">
        <v>48</v>
      </c>
      <c r="K370" s="19" t="s">
        <v>48</v>
      </c>
      <c r="L370" s="19" t="s">
        <v>48</v>
      </c>
      <c r="M370" s="19" t="s">
        <v>48</v>
      </c>
      <c r="N370" s="19" t="s">
        <v>48</v>
      </c>
      <c r="O370" s="38">
        <f>SUM(F368/D368)</f>
        <v>0.33333333333333331</v>
      </c>
      <c r="P370" s="38">
        <f>SUM(F368,K368)/C368</f>
        <v>0.6</v>
      </c>
      <c r="Q370" s="38">
        <f>SUM(N368/D368)</f>
        <v>0.33333333333333331</v>
      </c>
      <c r="R370" s="38">
        <f t="shared" si="120"/>
        <v>0.93333333333333335</v>
      </c>
      <c r="T370" s="6" t="s">
        <v>58</v>
      </c>
      <c r="U370" s="5" t="s">
        <v>102</v>
      </c>
    </row>
    <row r="371" spans="1:22" ht="12.75" customHeight="1">
      <c r="A371" s="5" t="s">
        <v>76</v>
      </c>
      <c r="B371" s="10">
        <v>1</v>
      </c>
      <c r="C371" s="10">
        <v>5</v>
      </c>
      <c r="D371" s="10">
        <v>3</v>
      </c>
      <c r="E371" s="10">
        <v>0</v>
      </c>
      <c r="F371" s="10">
        <v>2</v>
      </c>
      <c r="G371" s="16">
        <v>0</v>
      </c>
      <c r="H371" s="16">
        <v>1</v>
      </c>
      <c r="I371" s="16">
        <v>0</v>
      </c>
      <c r="J371" s="16">
        <v>2</v>
      </c>
      <c r="K371" s="16">
        <v>2</v>
      </c>
      <c r="L371" s="16">
        <v>0</v>
      </c>
      <c r="M371" s="16">
        <v>0</v>
      </c>
      <c r="N371" s="16">
        <v>4</v>
      </c>
      <c r="O371" s="38">
        <f>SUM(F371/D371)</f>
        <v>0.66666666666666663</v>
      </c>
      <c r="P371" s="38">
        <f>SUM(F371,K371)/C371</f>
        <v>0.8</v>
      </c>
      <c r="Q371" s="38">
        <f>SUM(N371/D371)</f>
        <v>1.3333333333333333</v>
      </c>
      <c r="R371" s="38">
        <f t="shared" si="120"/>
        <v>2.1333333333333333</v>
      </c>
      <c r="T371" s="6" t="s">
        <v>59</v>
      </c>
      <c r="U371" s="5" t="s">
        <v>103</v>
      </c>
    </row>
    <row r="372" spans="1:22" ht="12.75" customHeight="1">
      <c r="A372" s="5" t="s">
        <v>77</v>
      </c>
      <c r="B372" s="19" t="s">
        <v>48</v>
      </c>
      <c r="C372" s="19" t="s">
        <v>48</v>
      </c>
      <c r="D372" s="19" t="s">
        <v>48</v>
      </c>
      <c r="E372" s="19" t="s">
        <v>48</v>
      </c>
      <c r="F372" s="19" t="s">
        <v>48</v>
      </c>
      <c r="G372" s="20" t="s">
        <v>48</v>
      </c>
      <c r="H372" s="19" t="s">
        <v>48</v>
      </c>
      <c r="I372" s="19" t="s">
        <v>48</v>
      </c>
      <c r="J372" s="19" t="s">
        <v>48</v>
      </c>
      <c r="K372" s="19" t="s">
        <v>48</v>
      </c>
      <c r="L372" s="19" t="s">
        <v>48</v>
      </c>
      <c r="M372" s="19" t="s">
        <v>48</v>
      </c>
      <c r="N372" s="19" t="s">
        <v>48</v>
      </c>
      <c r="O372" s="38" t="e">
        <f t="shared" si="121"/>
        <v>#VALUE!</v>
      </c>
      <c r="P372" s="38" t="e">
        <f t="shared" si="122"/>
        <v>#VALUE!</v>
      </c>
      <c r="Q372" s="38" t="e">
        <f t="shared" si="123"/>
        <v>#VALUE!</v>
      </c>
      <c r="R372" s="38" t="e">
        <f t="shared" si="120"/>
        <v>#VALUE!</v>
      </c>
      <c r="T372" s="6" t="s">
        <v>60</v>
      </c>
      <c r="U372" s="5" t="s">
        <v>104</v>
      </c>
    </row>
    <row r="373" spans="1:22" ht="12.75" customHeight="1">
      <c r="A373" s="5" t="s">
        <v>78</v>
      </c>
      <c r="B373" s="19" t="s">
        <v>48</v>
      </c>
      <c r="C373" s="19" t="s">
        <v>48</v>
      </c>
      <c r="D373" s="19" t="s">
        <v>48</v>
      </c>
      <c r="E373" s="19" t="s">
        <v>48</v>
      </c>
      <c r="F373" s="19" t="s">
        <v>48</v>
      </c>
      <c r="G373" s="20" t="s">
        <v>48</v>
      </c>
      <c r="H373" s="19" t="s">
        <v>48</v>
      </c>
      <c r="I373" s="19" t="s">
        <v>48</v>
      </c>
      <c r="J373" s="19" t="s">
        <v>48</v>
      </c>
      <c r="K373" s="19" t="s">
        <v>48</v>
      </c>
      <c r="L373" s="19" t="s">
        <v>48</v>
      </c>
      <c r="M373" s="19" t="s">
        <v>48</v>
      </c>
      <c r="N373" s="19" t="s">
        <v>48</v>
      </c>
      <c r="O373" s="38" t="e">
        <f t="shared" si="121"/>
        <v>#VALUE!</v>
      </c>
      <c r="P373" s="38" t="e">
        <f t="shared" si="122"/>
        <v>#VALUE!</v>
      </c>
      <c r="Q373" s="38" t="e">
        <f t="shared" si="123"/>
        <v>#VALUE!</v>
      </c>
      <c r="R373" s="38" t="e">
        <f t="shared" si="120"/>
        <v>#VALUE!</v>
      </c>
      <c r="T373" s="6" t="s">
        <v>61</v>
      </c>
      <c r="U373" s="5" t="s">
        <v>105</v>
      </c>
    </row>
    <row r="374" spans="1:22" ht="12.75" customHeight="1">
      <c r="A374" s="5" t="s">
        <v>79</v>
      </c>
      <c r="B374" s="19">
        <v>1</v>
      </c>
      <c r="C374" s="19">
        <v>4</v>
      </c>
      <c r="D374" s="19">
        <v>4</v>
      </c>
      <c r="E374" s="19">
        <v>2</v>
      </c>
      <c r="F374" s="19">
        <v>3</v>
      </c>
      <c r="G374" s="16">
        <v>0</v>
      </c>
      <c r="H374" s="19">
        <v>0</v>
      </c>
      <c r="I374" s="19">
        <v>1</v>
      </c>
      <c r="J374" s="19">
        <v>2</v>
      </c>
      <c r="K374" s="19">
        <v>0</v>
      </c>
      <c r="L374" s="19">
        <v>0</v>
      </c>
      <c r="M374" s="19">
        <v>0</v>
      </c>
      <c r="N374" s="19">
        <v>6</v>
      </c>
      <c r="O374" s="38">
        <f t="shared" si="121"/>
        <v>0.75</v>
      </c>
      <c r="P374" s="38">
        <f t="shared" si="122"/>
        <v>0.75</v>
      </c>
      <c r="Q374" s="38">
        <f t="shared" si="123"/>
        <v>1.5</v>
      </c>
      <c r="R374" s="38">
        <f t="shared" si="120"/>
        <v>2.25</v>
      </c>
      <c r="T374" s="6" t="s">
        <v>62</v>
      </c>
      <c r="U374" s="5" t="s">
        <v>106</v>
      </c>
    </row>
    <row r="375" spans="1:22" ht="12.75" customHeight="1">
      <c r="A375" s="5" t="s">
        <v>80</v>
      </c>
      <c r="B375" s="16">
        <v>1</v>
      </c>
      <c r="C375" s="16">
        <v>4</v>
      </c>
      <c r="D375" s="16">
        <v>2</v>
      </c>
      <c r="E375" s="16">
        <v>2</v>
      </c>
      <c r="F375" s="16">
        <v>1</v>
      </c>
      <c r="G375" s="16">
        <v>0</v>
      </c>
      <c r="H375" s="16">
        <v>0</v>
      </c>
      <c r="I375" s="16">
        <v>0</v>
      </c>
      <c r="J375" s="16">
        <v>2</v>
      </c>
      <c r="K375" s="16">
        <v>0</v>
      </c>
      <c r="L375" s="16">
        <v>1</v>
      </c>
      <c r="M375" s="16">
        <v>0</v>
      </c>
      <c r="N375" s="16">
        <v>1</v>
      </c>
      <c r="O375" s="38">
        <f t="shared" si="121"/>
        <v>0.5</v>
      </c>
      <c r="P375" s="38">
        <f t="shared" si="122"/>
        <v>0.25</v>
      </c>
      <c r="Q375" s="38">
        <f t="shared" si="123"/>
        <v>0.5</v>
      </c>
      <c r="R375" s="38">
        <f t="shared" si="120"/>
        <v>0.75</v>
      </c>
      <c r="T375" s="6" t="s">
        <v>63</v>
      </c>
      <c r="U375" s="5" t="s">
        <v>107</v>
      </c>
    </row>
    <row r="376" spans="1:22" ht="12.75" customHeight="1">
      <c r="A376" s="5" t="s">
        <v>81</v>
      </c>
      <c r="B376" s="19">
        <v>1</v>
      </c>
      <c r="C376" s="19">
        <v>5</v>
      </c>
      <c r="D376" s="19">
        <v>4</v>
      </c>
      <c r="E376" s="19">
        <v>1</v>
      </c>
      <c r="F376" s="19">
        <v>2</v>
      </c>
      <c r="G376" s="16">
        <v>0</v>
      </c>
      <c r="H376" s="19">
        <v>1</v>
      </c>
      <c r="I376" s="19">
        <v>0</v>
      </c>
      <c r="J376" s="19">
        <v>2</v>
      </c>
      <c r="K376" s="19">
        <v>0</v>
      </c>
      <c r="L376" s="19">
        <v>0</v>
      </c>
      <c r="M376" s="19">
        <v>0</v>
      </c>
      <c r="N376" s="19">
        <v>4</v>
      </c>
      <c r="O376" s="38">
        <f t="shared" si="121"/>
        <v>0.5</v>
      </c>
      <c r="P376" s="38">
        <f t="shared" si="122"/>
        <v>0.4</v>
      </c>
      <c r="Q376" s="38">
        <f t="shared" si="123"/>
        <v>1</v>
      </c>
      <c r="R376" s="38">
        <f t="shared" si="120"/>
        <v>1.4</v>
      </c>
      <c r="T376" s="6" t="s">
        <v>64</v>
      </c>
      <c r="U376" s="5" t="s">
        <v>108</v>
      </c>
    </row>
    <row r="377" spans="1:22" ht="12.75" customHeight="1">
      <c r="A377" s="5" t="s">
        <v>82</v>
      </c>
      <c r="B377" s="16">
        <v>1</v>
      </c>
      <c r="C377" s="16">
        <v>5</v>
      </c>
      <c r="D377" s="16">
        <v>5</v>
      </c>
      <c r="E377" s="16">
        <v>3</v>
      </c>
      <c r="F377" s="16">
        <v>2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1</v>
      </c>
      <c r="M377" s="16">
        <v>0</v>
      </c>
      <c r="N377" s="16">
        <v>2</v>
      </c>
      <c r="O377" s="38">
        <f t="shared" si="121"/>
        <v>0.4</v>
      </c>
      <c r="P377" s="38">
        <f t="shared" si="122"/>
        <v>0.4</v>
      </c>
      <c r="Q377" s="38">
        <f t="shared" si="123"/>
        <v>0.4</v>
      </c>
      <c r="R377" s="38">
        <f t="shared" si="120"/>
        <v>0.8</v>
      </c>
      <c r="T377" s="6" t="s">
        <v>65</v>
      </c>
      <c r="U377" s="5" t="s">
        <v>109</v>
      </c>
    </row>
    <row r="378" spans="1:22" ht="12.75" customHeight="1">
      <c r="A378" s="11" t="s">
        <v>83</v>
      </c>
      <c r="B378" s="11"/>
      <c r="C378" s="7">
        <f t="shared" ref="C378:N378" si="124">SUM(C364:C377)</f>
        <v>46</v>
      </c>
      <c r="D378" s="7">
        <f t="shared" si="124"/>
        <v>36</v>
      </c>
      <c r="E378" s="7">
        <f t="shared" si="124"/>
        <v>14</v>
      </c>
      <c r="F378" s="7">
        <f t="shared" si="124"/>
        <v>15</v>
      </c>
      <c r="G378" s="7">
        <f t="shared" si="124"/>
        <v>1</v>
      </c>
      <c r="H378" s="7">
        <f t="shared" si="124"/>
        <v>2</v>
      </c>
      <c r="I378" s="7">
        <f t="shared" si="124"/>
        <v>1</v>
      </c>
      <c r="J378" s="7">
        <f t="shared" si="124"/>
        <v>14</v>
      </c>
      <c r="K378" s="7">
        <f t="shared" si="124"/>
        <v>6</v>
      </c>
      <c r="L378" s="7">
        <f t="shared" si="124"/>
        <v>5</v>
      </c>
      <c r="M378" s="7">
        <f t="shared" si="124"/>
        <v>1</v>
      </c>
      <c r="N378" s="7">
        <f t="shared" si="124"/>
        <v>23</v>
      </c>
      <c r="O378" s="38">
        <f t="shared" si="121"/>
        <v>0.41666666666666669</v>
      </c>
      <c r="P378" s="38">
        <f t="shared" si="122"/>
        <v>0.45652173913043476</v>
      </c>
      <c r="Q378" s="38">
        <f t="shared" si="123"/>
        <v>0.63888888888888884</v>
      </c>
      <c r="R378" s="38">
        <f t="shared" si="120"/>
        <v>1.0954106280193237</v>
      </c>
      <c r="T378" s="6" t="s">
        <v>66</v>
      </c>
      <c r="U378" s="5" t="s">
        <v>110</v>
      </c>
    </row>
    <row r="379" spans="1:22" ht="12.75" customHeight="1" thickBot="1">
      <c r="T379" s="6" t="s">
        <v>67</v>
      </c>
      <c r="U379" s="36" t="s">
        <v>111</v>
      </c>
    </row>
    <row r="380" spans="1:22" ht="12.75" customHeight="1">
      <c r="A380" s="35" t="s">
        <v>152</v>
      </c>
      <c r="B380" s="7" t="s">
        <v>52</v>
      </c>
      <c r="C380" s="7" t="s">
        <v>84</v>
      </c>
      <c r="D380" s="7" t="s">
        <v>85</v>
      </c>
      <c r="E380" s="7" t="s">
        <v>86</v>
      </c>
      <c r="F380" s="7" t="s">
        <v>87</v>
      </c>
      <c r="G380" s="7" t="s">
        <v>88</v>
      </c>
      <c r="H380" s="7" t="s">
        <v>89</v>
      </c>
      <c r="I380" s="7" t="s">
        <v>56</v>
      </c>
      <c r="J380" s="7" t="s">
        <v>55</v>
      </c>
      <c r="K380" s="7" t="s">
        <v>90</v>
      </c>
      <c r="L380" s="7" t="s">
        <v>91</v>
      </c>
      <c r="M380" s="7" t="s">
        <v>61</v>
      </c>
      <c r="N380" s="7" t="s">
        <v>62</v>
      </c>
      <c r="O380" s="7" t="s">
        <v>92</v>
      </c>
      <c r="P380" s="7" t="s">
        <v>93</v>
      </c>
      <c r="Q380" s="7" t="s">
        <v>94</v>
      </c>
      <c r="R380" s="7" t="s">
        <v>95</v>
      </c>
      <c r="T380" s="6" t="s">
        <v>68</v>
      </c>
      <c r="U380" s="12" t="s">
        <v>112</v>
      </c>
    </row>
    <row r="381" spans="1:22" ht="12.75" customHeight="1">
      <c r="A381" s="5" t="s">
        <v>69</v>
      </c>
      <c r="B381" s="19" t="s">
        <v>48</v>
      </c>
      <c r="C381" s="19" t="s">
        <v>48</v>
      </c>
      <c r="D381" s="19" t="s">
        <v>48</v>
      </c>
      <c r="E381" s="19" t="s">
        <v>48</v>
      </c>
      <c r="F381" s="19" t="s">
        <v>48</v>
      </c>
      <c r="G381" s="20" t="s">
        <v>48</v>
      </c>
      <c r="H381" s="19" t="s">
        <v>48</v>
      </c>
      <c r="I381" s="19" t="s">
        <v>48</v>
      </c>
      <c r="J381" s="19" t="s">
        <v>48</v>
      </c>
      <c r="K381" s="19" t="s">
        <v>48</v>
      </c>
      <c r="L381" s="19" t="s">
        <v>48</v>
      </c>
      <c r="M381" s="19" t="s">
        <v>48</v>
      </c>
      <c r="N381" s="19" t="s">
        <v>48</v>
      </c>
      <c r="O381" s="9" t="e">
        <f t="shared" ref="O381:O390" si="125">SUM(K381/G381)*7</f>
        <v>#VALUE!</v>
      </c>
      <c r="P381" s="9" t="e">
        <f t="shared" ref="P381:P390" si="126">SUM(I381,M381)/G381</f>
        <v>#VALUE!</v>
      </c>
      <c r="Q381" s="38" t="e">
        <f t="shared" ref="Q381:Q390" si="127">SUM(I381/H381)</f>
        <v>#VALUE!</v>
      </c>
      <c r="R381" s="38" t="e">
        <f t="shared" ref="R381:R390" si="128">SUM(N381/M381)</f>
        <v>#VALUE!</v>
      </c>
    </row>
    <row r="382" spans="1:22" ht="12.75" customHeight="1">
      <c r="A382" s="5" t="s">
        <v>71</v>
      </c>
      <c r="B382" s="19" t="s">
        <v>48</v>
      </c>
      <c r="C382" s="19" t="s">
        <v>48</v>
      </c>
      <c r="D382" s="19" t="s">
        <v>48</v>
      </c>
      <c r="E382" s="19" t="s">
        <v>48</v>
      </c>
      <c r="F382" s="19" t="s">
        <v>48</v>
      </c>
      <c r="G382" s="20" t="s">
        <v>48</v>
      </c>
      <c r="H382" s="19" t="s">
        <v>48</v>
      </c>
      <c r="I382" s="19" t="s">
        <v>48</v>
      </c>
      <c r="J382" s="19" t="s">
        <v>48</v>
      </c>
      <c r="K382" s="19" t="s">
        <v>48</v>
      </c>
      <c r="L382" s="19" t="s">
        <v>48</v>
      </c>
      <c r="M382" s="19" t="s">
        <v>48</v>
      </c>
      <c r="N382" s="19" t="s">
        <v>48</v>
      </c>
      <c r="O382" s="9" t="e">
        <f t="shared" si="125"/>
        <v>#VALUE!</v>
      </c>
      <c r="P382" s="9" t="e">
        <f t="shared" si="126"/>
        <v>#VALUE!</v>
      </c>
      <c r="Q382" s="38" t="e">
        <f t="shared" si="127"/>
        <v>#VALUE!</v>
      </c>
      <c r="R382" s="38" t="e">
        <f t="shared" si="128"/>
        <v>#VALUE!</v>
      </c>
      <c r="T382" s="6" t="s">
        <v>52</v>
      </c>
      <c r="U382" s="5" t="s">
        <v>96</v>
      </c>
    </row>
    <row r="383" spans="1:22" ht="12.75" customHeight="1">
      <c r="A383" s="12" t="s">
        <v>72</v>
      </c>
      <c r="B383" s="19" t="s">
        <v>48</v>
      </c>
      <c r="C383" s="19" t="s">
        <v>48</v>
      </c>
      <c r="D383" s="19" t="s">
        <v>48</v>
      </c>
      <c r="E383" s="19" t="s">
        <v>48</v>
      </c>
      <c r="F383" s="19" t="s">
        <v>48</v>
      </c>
      <c r="G383" s="20" t="s">
        <v>48</v>
      </c>
      <c r="H383" s="19" t="s">
        <v>48</v>
      </c>
      <c r="I383" s="19" t="s">
        <v>48</v>
      </c>
      <c r="J383" s="19" t="s">
        <v>48</v>
      </c>
      <c r="K383" s="19" t="s">
        <v>48</v>
      </c>
      <c r="L383" s="19" t="s">
        <v>48</v>
      </c>
      <c r="M383" s="19" t="s">
        <v>48</v>
      </c>
      <c r="N383" s="19" t="s">
        <v>48</v>
      </c>
      <c r="O383" s="9" t="e">
        <f t="shared" si="125"/>
        <v>#VALUE!</v>
      </c>
      <c r="P383" s="9" t="e">
        <f t="shared" si="126"/>
        <v>#VALUE!</v>
      </c>
      <c r="Q383" s="38" t="e">
        <f t="shared" si="127"/>
        <v>#VALUE!</v>
      </c>
      <c r="R383" s="38" t="e">
        <f t="shared" si="128"/>
        <v>#VALUE!</v>
      </c>
      <c r="T383" s="6" t="s">
        <v>84</v>
      </c>
      <c r="U383" s="5" t="s">
        <v>113</v>
      </c>
      <c r="V383" s="6"/>
    </row>
    <row r="384" spans="1:22" ht="12.75" customHeight="1">
      <c r="A384" s="5" t="s">
        <v>75</v>
      </c>
      <c r="B384" s="19" t="s">
        <v>48</v>
      </c>
      <c r="C384" s="19" t="s">
        <v>48</v>
      </c>
      <c r="D384" s="19" t="s">
        <v>48</v>
      </c>
      <c r="E384" s="19" t="s">
        <v>48</v>
      </c>
      <c r="F384" s="19" t="s">
        <v>48</v>
      </c>
      <c r="G384" s="20" t="s">
        <v>48</v>
      </c>
      <c r="H384" s="19" t="s">
        <v>48</v>
      </c>
      <c r="I384" s="19" t="s">
        <v>48</v>
      </c>
      <c r="J384" s="19" t="s">
        <v>48</v>
      </c>
      <c r="K384" s="19" t="s">
        <v>48</v>
      </c>
      <c r="L384" s="19" t="s">
        <v>48</v>
      </c>
      <c r="M384" s="19" t="s">
        <v>48</v>
      </c>
      <c r="N384" s="19" t="s">
        <v>48</v>
      </c>
      <c r="O384" s="9" t="e">
        <f t="shared" si="125"/>
        <v>#VALUE!</v>
      </c>
      <c r="P384" s="9" t="e">
        <f t="shared" si="126"/>
        <v>#VALUE!</v>
      </c>
      <c r="Q384" s="38" t="e">
        <f t="shared" si="127"/>
        <v>#VALUE!</v>
      </c>
      <c r="R384" s="38" t="e">
        <f t="shared" si="128"/>
        <v>#VALUE!</v>
      </c>
      <c r="T384" s="6" t="s">
        <v>85</v>
      </c>
      <c r="U384" s="5" t="s">
        <v>114</v>
      </c>
      <c r="V384" s="6"/>
    </row>
    <row r="385" spans="1:22" ht="12.75" customHeight="1">
      <c r="A385" s="12" t="s">
        <v>76</v>
      </c>
      <c r="B385" s="19">
        <v>1</v>
      </c>
      <c r="C385" s="19">
        <v>0</v>
      </c>
      <c r="D385" s="19">
        <v>0</v>
      </c>
      <c r="E385" s="19">
        <v>0</v>
      </c>
      <c r="F385" s="19">
        <v>0</v>
      </c>
      <c r="G385" s="20">
        <v>2</v>
      </c>
      <c r="H385" s="19">
        <v>10</v>
      </c>
      <c r="I385" s="19">
        <v>3</v>
      </c>
      <c r="J385" s="19">
        <v>1</v>
      </c>
      <c r="K385" s="19">
        <v>1</v>
      </c>
      <c r="L385" s="19">
        <v>0</v>
      </c>
      <c r="M385" s="19">
        <v>3</v>
      </c>
      <c r="N385" s="19">
        <v>1</v>
      </c>
      <c r="O385" s="9">
        <f t="shared" si="125"/>
        <v>3.5</v>
      </c>
      <c r="P385" s="9">
        <f t="shared" si="126"/>
        <v>3</v>
      </c>
      <c r="Q385" s="38">
        <f t="shared" si="127"/>
        <v>0.3</v>
      </c>
      <c r="R385" s="38">
        <f t="shared" si="128"/>
        <v>0.33333333333333331</v>
      </c>
      <c r="T385" s="6" t="s">
        <v>86</v>
      </c>
      <c r="U385" s="5" t="s">
        <v>115</v>
      </c>
      <c r="V385" s="6"/>
    </row>
    <row r="386" spans="1:22" ht="12.75" customHeight="1">
      <c r="A386" s="12" t="s">
        <v>78</v>
      </c>
      <c r="B386" s="19" t="s">
        <v>48</v>
      </c>
      <c r="C386" s="19" t="s">
        <v>48</v>
      </c>
      <c r="D386" s="19" t="s">
        <v>48</v>
      </c>
      <c r="E386" s="19" t="s">
        <v>48</v>
      </c>
      <c r="F386" s="19" t="s">
        <v>48</v>
      </c>
      <c r="G386" s="20" t="s">
        <v>48</v>
      </c>
      <c r="H386" s="19" t="s">
        <v>48</v>
      </c>
      <c r="I386" s="19" t="s">
        <v>48</v>
      </c>
      <c r="J386" s="19" t="s">
        <v>48</v>
      </c>
      <c r="K386" s="19" t="s">
        <v>48</v>
      </c>
      <c r="L386" s="19" t="s">
        <v>48</v>
      </c>
      <c r="M386" s="19" t="s">
        <v>48</v>
      </c>
      <c r="N386" s="19" t="s">
        <v>48</v>
      </c>
      <c r="O386" s="9" t="e">
        <f t="shared" si="125"/>
        <v>#VALUE!</v>
      </c>
      <c r="P386" s="9" t="e">
        <f t="shared" si="126"/>
        <v>#VALUE!</v>
      </c>
      <c r="Q386" s="38" t="e">
        <f t="shared" si="127"/>
        <v>#VALUE!</v>
      </c>
      <c r="R386" s="38" t="e">
        <f t="shared" si="128"/>
        <v>#VALUE!</v>
      </c>
      <c r="T386" s="6" t="s">
        <v>87</v>
      </c>
      <c r="U386" s="5" t="s">
        <v>116</v>
      </c>
      <c r="V386" s="6"/>
    </row>
    <row r="387" spans="1:22" ht="12.75" customHeight="1">
      <c r="A387" s="12" t="s">
        <v>79</v>
      </c>
      <c r="B387" s="19" t="s">
        <v>48</v>
      </c>
      <c r="C387" s="19" t="s">
        <v>48</v>
      </c>
      <c r="D387" s="19" t="s">
        <v>48</v>
      </c>
      <c r="E387" s="19" t="s">
        <v>48</v>
      </c>
      <c r="F387" s="19" t="s">
        <v>48</v>
      </c>
      <c r="G387" s="20" t="s">
        <v>48</v>
      </c>
      <c r="H387" s="19" t="s">
        <v>48</v>
      </c>
      <c r="I387" s="19" t="s">
        <v>48</v>
      </c>
      <c r="J387" s="19" t="s">
        <v>48</v>
      </c>
      <c r="K387" s="19" t="s">
        <v>48</v>
      </c>
      <c r="L387" s="19" t="s">
        <v>48</v>
      </c>
      <c r="M387" s="19" t="s">
        <v>48</v>
      </c>
      <c r="N387" s="19" t="s">
        <v>48</v>
      </c>
      <c r="O387" s="9" t="e">
        <f t="shared" si="125"/>
        <v>#VALUE!</v>
      </c>
      <c r="P387" s="9" t="e">
        <f t="shared" si="126"/>
        <v>#VALUE!</v>
      </c>
      <c r="Q387" s="38" t="e">
        <f t="shared" si="127"/>
        <v>#VALUE!</v>
      </c>
      <c r="R387" s="38" t="e">
        <f t="shared" si="128"/>
        <v>#VALUE!</v>
      </c>
      <c r="T387" s="6" t="s">
        <v>88</v>
      </c>
      <c r="U387" s="5" t="s">
        <v>117</v>
      </c>
      <c r="V387" s="6"/>
    </row>
    <row r="388" spans="1:22" ht="12.75" customHeight="1">
      <c r="A388" s="5" t="s">
        <v>80</v>
      </c>
      <c r="B388" s="19">
        <v>1</v>
      </c>
      <c r="C388" s="19">
        <v>1</v>
      </c>
      <c r="D388" s="19">
        <v>1</v>
      </c>
      <c r="E388" s="19">
        <v>0</v>
      </c>
      <c r="F388" s="19">
        <v>0</v>
      </c>
      <c r="G388" s="20">
        <v>5</v>
      </c>
      <c r="H388" s="19">
        <v>24</v>
      </c>
      <c r="I388" s="19">
        <v>5</v>
      </c>
      <c r="J388" s="19">
        <v>3</v>
      </c>
      <c r="K388" s="19">
        <v>3</v>
      </c>
      <c r="L388" s="19">
        <v>3</v>
      </c>
      <c r="M388" s="19">
        <v>5</v>
      </c>
      <c r="N388" s="19">
        <v>4</v>
      </c>
      <c r="O388" s="9">
        <f t="shared" si="125"/>
        <v>4.2</v>
      </c>
      <c r="P388" s="9">
        <f t="shared" si="126"/>
        <v>2</v>
      </c>
      <c r="Q388" s="38">
        <f t="shared" si="127"/>
        <v>0.20833333333333334</v>
      </c>
      <c r="R388" s="38">
        <f t="shared" si="128"/>
        <v>0.8</v>
      </c>
      <c r="T388" s="6" t="s">
        <v>89</v>
      </c>
      <c r="U388" s="5" t="s">
        <v>118</v>
      </c>
      <c r="V388" s="6"/>
    </row>
    <row r="389" spans="1:22" ht="12.75" customHeight="1">
      <c r="A389" s="5" t="s">
        <v>81</v>
      </c>
      <c r="B389" s="19" t="s">
        <v>48</v>
      </c>
      <c r="C389" s="19" t="s">
        <v>48</v>
      </c>
      <c r="D389" s="19" t="s">
        <v>48</v>
      </c>
      <c r="E389" s="19" t="s">
        <v>48</v>
      </c>
      <c r="F389" s="19" t="s">
        <v>48</v>
      </c>
      <c r="G389" s="20" t="s">
        <v>48</v>
      </c>
      <c r="H389" s="19" t="s">
        <v>48</v>
      </c>
      <c r="I389" s="19" t="s">
        <v>48</v>
      </c>
      <c r="J389" s="19" t="s">
        <v>48</v>
      </c>
      <c r="K389" s="19" t="s">
        <v>48</v>
      </c>
      <c r="L389" s="19" t="s">
        <v>48</v>
      </c>
      <c r="M389" s="19" t="s">
        <v>48</v>
      </c>
      <c r="N389" s="19" t="s">
        <v>48</v>
      </c>
      <c r="O389" s="9" t="e">
        <f t="shared" si="125"/>
        <v>#VALUE!</v>
      </c>
      <c r="P389" s="9" t="e">
        <f t="shared" si="126"/>
        <v>#VALUE!</v>
      </c>
      <c r="Q389" s="38" t="e">
        <f t="shared" si="127"/>
        <v>#VALUE!</v>
      </c>
      <c r="R389" s="38" t="e">
        <f t="shared" si="128"/>
        <v>#VALUE!</v>
      </c>
      <c r="T389" s="6" t="s">
        <v>56</v>
      </c>
      <c r="U389" s="5" t="s">
        <v>100</v>
      </c>
      <c r="V389" s="6"/>
    </row>
    <row r="390" spans="1:22" ht="12.75" customHeight="1">
      <c r="A390" s="11" t="s">
        <v>83</v>
      </c>
      <c r="B390" s="7">
        <v>1</v>
      </c>
      <c r="C390" s="7">
        <f t="shared" ref="C390:N390" si="129">SUM(C382:C389)</f>
        <v>1</v>
      </c>
      <c r="D390" s="7">
        <f t="shared" si="129"/>
        <v>1</v>
      </c>
      <c r="E390" s="7">
        <f t="shared" si="129"/>
        <v>0</v>
      </c>
      <c r="F390" s="7">
        <f t="shared" si="129"/>
        <v>0</v>
      </c>
      <c r="G390" s="37">
        <f t="shared" si="129"/>
        <v>7</v>
      </c>
      <c r="H390" s="7">
        <f t="shared" si="129"/>
        <v>34</v>
      </c>
      <c r="I390" s="7">
        <f t="shared" si="129"/>
        <v>8</v>
      </c>
      <c r="J390" s="7">
        <f t="shared" si="129"/>
        <v>4</v>
      </c>
      <c r="K390" s="7">
        <f t="shared" si="129"/>
        <v>4</v>
      </c>
      <c r="L390" s="7">
        <f t="shared" si="129"/>
        <v>3</v>
      </c>
      <c r="M390" s="7">
        <f t="shared" si="129"/>
        <v>8</v>
      </c>
      <c r="N390" s="7">
        <f t="shared" si="129"/>
        <v>5</v>
      </c>
      <c r="O390" s="9">
        <f t="shared" si="125"/>
        <v>4</v>
      </c>
      <c r="P390" s="9">
        <f t="shared" si="126"/>
        <v>2.2857142857142856</v>
      </c>
      <c r="Q390" s="38">
        <f t="shared" si="127"/>
        <v>0.23529411764705882</v>
      </c>
      <c r="R390" s="38">
        <f t="shared" si="128"/>
        <v>0.625</v>
      </c>
      <c r="T390" s="6" t="s">
        <v>55</v>
      </c>
      <c r="U390" s="5" t="s">
        <v>99</v>
      </c>
      <c r="V390" s="6"/>
    </row>
    <row r="391" spans="1:22" ht="12.75" customHeight="1">
      <c r="T391" s="6" t="s">
        <v>90</v>
      </c>
      <c r="U391" s="5" t="s">
        <v>119</v>
      </c>
    </row>
    <row r="392" spans="1:22" ht="12.75" customHeight="1">
      <c r="A392" s="2" t="s">
        <v>267</v>
      </c>
      <c r="L392" s="11"/>
      <c r="M392" s="12"/>
      <c r="N392" s="11"/>
      <c r="O392" s="5"/>
      <c r="P392" s="5"/>
      <c r="Q392" s="11"/>
      <c r="R392" s="11"/>
      <c r="T392" s="6" t="s">
        <v>91</v>
      </c>
      <c r="U392" s="5" t="s">
        <v>120</v>
      </c>
    </row>
    <row r="393" spans="1:22" ht="12.75" customHeight="1">
      <c r="A393" s="11" t="s">
        <v>0</v>
      </c>
      <c r="B393" s="11" t="s">
        <v>1</v>
      </c>
      <c r="C393" s="11" t="s">
        <v>2</v>
      </c>
      <c r="D393" s="11" t="s">
        <v>3</v>
      </c>
      <c r="E393" s="11" t="s">
        <v>4</v>
      </c>
      <c r="F393" s="11" t="s">
        <v>5</v>
      </c>
      <c r="G393" s="11" t="s">
        <v>6</v>
      </c>
      <c r="H393" s="11" t="s">
        <v>7</v>
      </c>
      <c r="I393" s="11" t="s">
        <v>8</v>
      </c>
      <c r="K393" s="11" t="s">
        <v>9</v>
      </c>
      <c r="L393" s="11"/>
      <c r="O393" s="11"/>
      <c r="P393" s="5"/>
      <c r="Q393" s="5"/>
      <c r="R393" s="5"/>
      <c r="T393" s="6" t="s">
        <v>61</v>
      </c>
      <c r="U393" s="5" t="s">
        <v>105</v>
      </c>
    </row>
    <row r="394" spans="1:22" ht="12.75" customHeight="1">
      <c r="A394" s="12" t="s">
        <v>12</v>
      </c>
      <c r="B394" s="5">
        <v>2</v>
      </c>
      <c r="C394" s="5">
        <v>0</v>
      </c>
      <c r="D394" s="5">
        <v>0</v>
      </c>
      <c r="E394" s="5">
        <v>0</v>
      </c>
      <c r="F394" s="13">
        <v>3</v>
      </c>
      <c r="G394" s="13">
        <v>0</v>
      </c>
      <c r="H394" s="13">
        <v>1</v>
      </c>
      <c r="I394" s="2">
        <f>SUM(B394:H394)</f>
        <v>6</v>
      </c>
      <c r="K394" s="12" t="s">
        <v>268</v>
      </c>
      <c r="L394" s="11"/>
      <c r="O394" s="11"/>
      <c r="P394" s="5"/>
      <c r="Q394" s="5"/>
      <c r="R394" s="5"/>
      <c r="T394" s="6" t="s">
        <v>62</v>
      </c>
      <c r="U394" s="5" t="s">
        <v>106</v>
      </c>
    </row>
    <row r="395" spans="1:22" ht="12.75" customHeight="1" thickBot="1">
      <c r="A395" s="12" t="s">
        <v>29</v>
      </c>
      <c r="B395" s="5">
        <v>3</v>
      </c>
      <c r="C395" s="5">
        <v>2</v>
      </c>
      <c r="D395" s="5">
        <v>0</v>
      </c>
      <c r="E395" s="5">
        <v>0</v>
      </c>
      <c r="F395" s="13">
        <v>0</v>
      </c>
      <c r="G395" s="13">
        <v>0</v>
      </c>
      <c r="H395" s="13">
        <v>0</v>
      </c>
      <c r="I395" s="2">
        <f>SUM(B395:H395)</f>
        <v>5</v>
      </c>
      <c r="K395" s="12" t="s">
        <v>269</v>
      </c>
      <c r="O395" s="5"/>
      <c r="P395" s="5"/>
      <c r="Q395" s="5"/>
      <c r="R395" s="5"/>
      <c r="T395" s="6" t="s">
        <v>92</v>
      </c>
      <c r="U395" s="5" t="s">
        <v>121</v>
      </c>
    </row>
    <row r="396" spans="1:22" ht="12.75" customHeight="1">
      <c r="A396" s="35" t="s">
        <v>151</v>
      </c>
      <c r="B396" s="7" t="s">
        <v>52</v>
      </c>
      <c r="C396" s="7" t="s">
        <v>53</v>
      </c>
      <c r="D396" s="7" t="s">
        <v>54</v>
      </c>
      <c r="E396" s="7" t="s">
        <v>55</v>
      </c>
      <c r="F396" s="7" t="s">
        <v>56</v>
      </c>
      <c r="G396" s="7" t="s">
        <v>57</v>
      </c>
      <c r="H396" s="7" t="s">
        <v>58</v>
      </c>
      <c r="I396" s="7" t="s">
        <v>59</v>
      </c>
      <c r="J396" s="7" t="s">
        <v>60</v>
      </c>
      <c r="K396" s="7" t="s">
        <v>61</v>
      </c>
      <c r="L396" s="7" t="s">
        <v>62</v>
      </c>
      <c r="M396" s="7" t="s">
        <v>63</v>
      </c>
      <c r="N396" s="7" t="s">
        <v>64</v>
      </c>
      <c r="O396" s="7" t="s">
        <v>65</v>
      </c>
      <c r="P396" s="7" t="s">
        <v>66</v>
      </c>
      <c r="Q396" s="7" t="s">
        <v>67</v>
      </c>
      <c r="R396" s="7" t="s">
        <v>68</v>
      </c>
      <c r="T396" s="6" t="s">
        <v>93</v>
      </c>
      <c r="U396" s="36" t="s">
        <v>122</v>
      </c>
    </row>
    <row r="397" spans="1:22" ht="12.75" customHeight="1">
      <c r="A397" s="5" t="s">
        <v>69</v>
      </c>
      <c r="B397" s="16">
        <v>1</v>
      </c>
      <c r="C397" s="16">
        <v>4</v>
      </c>
      <c r="D397" s="16">
        <v>3</v>
      </c>
      <c r="E397" s="16">
        <v>0</v>
      </c>
      <c r="F397" s="16">
        <v>2</v>
      </c>
      <c r="G397" s="16">
        <v>1</v>
      </c>
      <c r="H397" s="16">
        <v>0</v>
      </c>
      <c r="I397" s="16">
        <v>0</v>
      </c>
      <c r="J397" s="16">
        <v>0</v>
      </c>
      <c r="K397" s="16">
        <v>1</v>
      </c>
      <c r="L397" s="16">
        <v>0</v>
      </c>
      <c r="M397" s="16">
        <v>0</v>
      </c>
      <c r="N397" s="16">
        <v>3</v>
      </c>
      <c r="O397" s="38">
        <f>SUM(F397/D397)</f>
        <v>0.66666666666666663</v>
      </c>
      <c r="P397" s="38">
        <f>SUM(F397,K397)/C397</f>
        <v>0.75</v>
      </c>
      <c r="Q397" s="38">
        <f>SUM(N397/D397)</f>
        <v>1</v>
      </c>
      <c r="R397" s="38">
        <f t="shared" ref="R397:R411" si="130">SUM(P397:Q397)</f>
        <v>1.75</v>
      </c>
      <c r="T397" s="6" t="s">
        <v>94</v>
      </c>
      <c r="U397" s="5" t="s">
        <v>123</v>
      </c>
    </row>
    <row r="398" spans="1:22" ht="12.75" customHeight="1">
      <c r="A398" s="12" t="s">
        <v>70</v>
      </c>
      <c r="B398" s="16">
        <v>1</v>
      </c>
      <c r="C398" s="16">
        <v>4</v>
      </c>
      <c r="D398" s="16">
        <v>4</v>
      </c>
      <c r="E398" s="16">
        <v>0</v>
      </c>
      <c r="F398" s="16">
        <v>1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1</v>
      </c>
      <c r="M398" s="16">
        <v>1</v>
      </c>
      <c r="N398" s="16">
        <v>1</v>
      </c>
      <c r="O398" s="38">
        <f t="shared" ref="O398:O411" si="131">SUM(F398/D398)</f>
        <v>0.25</v>
      </c>
      <c r="P398" s="38">
        <f t="shared" ref="P398:P411" si="132">SUM(F398,K398)/C398</f>
        <v>0.25</v>
      </c>
      <c r="Q398" s="38">
        <f t="shared" ref="Q398:Q411" si="133">SUM(N398/D398)</f>
        <v>0.25</v>
      </c>
      <c r="R398" s="38">
        <f t="shared" si="130"/>
        <v>0.5</v>
      </c>
      <c r="T398" s="6" t="s">
        <v>95</v>
      </c>
      <c r="U398" s="12" t="s">
        <v>124</v>
      </c>
      <c r="V398" s="6"/>
    </row>
    <row r="399" spans="1:22" ht="12.75" customHeight="1">
      <c r="A399" s="5" t="s">
        <v>71</v>
      </c>
      <c r="B399" s="19">
        <v>1</v>
      </c>
      <c r="C399" s="19">
        <v>3</v>
      </c>
      <c r="D399" s="19">
        <v>2</v>
      </c>
      <c r="E399" s="19">
        <v>0</v>
      </c>
      <c r="F399" s="19">
        <v>1</v>
      </c>
      <c r="G399" s="16">
        <v>0</v>
      </c>
      <c r="H399" s="19">
        <v>0</v>
      </c>
      <c r="I399" s="19">
        <v>0</v>
      </c>
      <c r="J399" s="19">
        <v>0</v>
      </c>
      <c r="K399" s="19">
        <v>0</v>
      </c>
      <c r="L399" s="19">
        <v>0</v>
      </c>
      <c r="M399" s="19">
        <v>1</v>
      </c>
      <c r="N399" s="19">
        <v>1</v>
      </c>
      <c r="O399" s="38">
        <f t="shared" si="131"/>
        <v>0.5</v>
      </c>
      <c r="P399" s="38">
        <f t="shared" si="132"/>
        <v>0.33333333333333331</v>
      </c>
      <c r="Q399" s="38">
        <f t="shared" si="133"/>
        <v>0.5</v>
      </c>
      <c r="R399" s="38">
        <f t="shared" si="130"/>
        <v>0.83333333333333326</v>
      </c>
    </row>
    <row r="400" spans="1:22" ht="12.75" customHeight="1">
      <c r="A400" s="5" t="s">
        <v>72</v>
      </c>
      <c r="B400" s="10">
        <v>1</v>
      </c>
      <c r="C400" s="16">
        <v>4</v>
      </c>
      <c r="D400" s="16">
        <v>4</v>
      </c>
      <c r="E400" s="10">
        <v>2</v>
      </c>
      <c r="F400" s="16">
        <v>2</v>
      </c>
      <c r="G400" s="10">
        <v>0</v>
      </c>
      <c r="H400" s="10">
        <v>0</v>
      </c>
      <c r="I400" s="10">
        <v>0</v>
      </c>
      <c r="J400" s="10">
        <v>1</v>
      </c>
      <c r="K400" s="16">
        <v>0</v>
      </c>
      <c r="L400" s="10">
        <v>0</v>
      </c>
      <c r="M400" s="10">
        <v>2</v>
      </c>
      <c r="N400" s="16">
        <v>2</v>
      </c>
      <c r="O400" s="38">
        <f t="shared" si="131"/>
        <v>0.5</v>
      </c>
      <c r="P400" s="38">
        <f t="shared" si="132"/>
        <v>0.5</v>
      </c>
      <c r="Q400" s="38">
        <f t="shared" si="133"/>
        <v>0.5</v>
      </c>
      <c r="R400" s="38">
        <f t="shared" si="130"/>
        <v>1</v>
      </c>
      <c r="T400" s="6" t="s">
        <v>52</v>
      </c>
      <c r="U400" s="36" t="s">
        <v>96</v>
      </c>
    </row>
    <row r="401" spans="1:21" ht="12.75" customHeight="1">
      <c r="A401" s="5" t="s">
        <v>73</v>
      </c>
      <c r="B401" s="19" t="s">
        <v>48</v>
      </c>
      <c r="C401" s="19" t="s">
        <v>48</v>
      </c>
      <c r="D401" s="19" t="s">
        <v>48</v>
      </c>
      <c r="E401" s="19" t="s">
        <v>48</v>
      </c>
      <c r="F401" s="19" t="s">
        <v>48</v>
      </c>
      <c r="G401" s="20" t="s">
        <v>48</v>
      </c>
      <c r="H401" s="19" t="s">
        <v>48</v>
      </c>
      <c r="I401" s="19" t="s">
        <v>48</v>
      </c>
      <c r="J401" s="19" t="s">
        <v>48</v>
      </c>
      <c r="K401" s="19" t="s">
        <v>48</v>
      </c>
      <c r="L401" s="19" t="s">
        <v>48</v>
      </c>
      <c r="M401" s="19" t="s">
        <v>48</v>
      </c>
      <c r="N401" s="19" t="s">
        <v>48</v>
      </c>
      <c r="O401" s="38" t="e">
        <f>SUM(#REF!/#REF!)</f>
        <v>#REF!</v>
      </c>
      <c r="P401" s="38" t="e">
        <f>SUM(#REF!,#REF!)/#REF!</f>
        <v>#REF!</v>
      </c>
      <c r="Q401" s="38" t="e">
        <f>SUM(#REF!/#REF!)</f>
        <v>#REF!</v>
      </c>
      <c r="R401" s="38" t="e">
        <f t="shared" si="130"/>
        <v>#REF!</v>
      </c>
      <c r="T401" s="6" t="s">
        <v>53</v>
      </c>
      <c r="U401" s="5" t="s">
        <v>97</v>
      </c>
    </row>
    <row r="402" spans="1:21" ht="12.75" customHeight="1">
      <c r="A402" s="5" t="s">
        <v>74</v>
      </c>
      <c r="B402" s="19">
        <v>1</v>
      </c>
      <c r="C402" s="19">
        <v>3</v>
      </c>
      <c r="D402" s="19">
        <v>3</v>
      </c>
      <c r="E402" s="19">
        <v>0</v>
      </c>
      <c r="F402" s="19">
        <v>0</v>
      </c>
      <c r="G402" s="20">
        <v>0</v>
      </c>
      <c r="H402" s="19">
        <v>0</v>
      </c>
      <c r="I402" s="19">
        <v>0</v>
      </c>
      <c r="J402" s="19">
        <v>0</v>
      </c>
      <c r="K402" s="19">
        <v>0</v>
      </c>
      <c r="L402" s="19">
        <v>1</v>
      </c>
      <c r="M402" s="19">
        <v>0</v>
      </c>
      <c r="N402" s="19">
        <v>0</v>
      </c>
      <c r="O402" s="38">
        <f t="shared" si="131"/>
        <v>0</v>
      </c>
      <c r="P402" s="38">
        <f t="shared" si="132"/>
        <v>0</v>
      </c>
      <c r="Q402" s="38">
        <f t="shared" si="133"/>
        <v>0</v>
      </c>
      <c r="R402" s="38">
        <f t="shared" si="130"/>
        <v>0</v>
      </c>
      <c r="T402" s="6" t="s">
        <v>54</v>
      </c>
      <c r="U402" s="5" t="s">
        <v>98</v>
      </c>
    </row>
    <row r="403" spans="1:21" ht="12.75" customHeight="1">
      <c r="A403" s="5" t="s">
        <v>75</v>
      </c>
      <c r="B403" s="19" t="s">
        <v>48</v>
      </c>
      <c r="C403" s="19" t="s">
        <v>48</v>
      </c>
      <c r="D403" s="19" t="s">
        <v>48</v>
      </c>
      <c r="E403" s="19" t="s">
        <v>48</v>
      </c>
      <c r="F403" s="19" t="s">
        <v>48</v>
      </c>
      <c r="G403" s="20" t="s">
        <v>48</v>
      </c>
      <c r="H403" s="19" t="s">
        <v>48</v>
      </c>
      <c r="I403" s="19" t="s">
        <v>48</v>
      </c>
      <c r="J403" s="19" t="s">
        <v>48</v>
      </c>
      <c r="K403" s="19" t="s">
        <v>48</v>
      </c>
      <c r="L403" s="19" t="s">
        <v>48</v>
      </c>
      <c r="M403" s="19" t="s">
        <v>48</v>
      </c>
      <c r="N403" s="19" t="s">
        <v>48</v>
      </c>
      <c r="O403" s="38" t="e">
        <f>SUM(F401/D401)</f>
        <v>#VALUE!</v>
      </c>
      <c r="P403" s="38" t="e">
        <f>SUM(F401,K401)/C401</f>
        <v>#VALUE!</v>
      </c>
      <c r="Q403" s="38" t="e">
        <f>SUM(N401/D401)</f>
        <v>#VALUE!</v>
      </c>
      <c r="R403" s="38" t="e">
        <f t="shared" si="130"/>
        <v>#VALUE!</v>
      </c>
      <c r="T403" s="6" t="s">
        <v>55</v>
      </c>
      <c r="U403" s="5" t="s">
        <v>99</v>
      </c>
    </row>
    <row r="404" spans="1:21" ht="12.75" customHeight="1">
      <c r="A404" s="5" t="s">
        <v>76</v>
      </c>
      <c r="B404" s="10">
        <v>1</v>
      </c>
      <c r="C404" s="10">
        <v>4</v>
      </c>
      <c r="D404" s="10">
        <v>2</v>
      </c>
      <c r="E404" s="10">
        <v>2</v>
      </c>
      <c r="F404" s="10">
        <v>0</v>
      </c>
      <c r="G404" s="16">
        <v>0</v>
      </c>
      <c r="H404" s="16">
        <v>0</v>
      </c>
      <c r="I404" s="16">
        <v>0</v>
      </c>
      <c r="J404" s="16">
        <v>1</v>
      </c>
      <c r="K404" s="16">
        <v>1</v>
      </c>
      <c r="L404" s="16">
        <v>0</v>
      </c>
      <c r="M404" s="16">
        <v>1</v>
      </c>
      <c r="N404" s="16">
        <v>0</v>
      </c>
      <c r="O404" s="38">
        <f>SUM(F404/D404)</f>
        <v>0</v>
      </c>
      <c r="P404" s="38">
        <f>SUM(F404,K404)/C404</f>
        <v>0.25</v>
      </c>
      <c r="Q404" s="38">
        <f>SUM(N404/D404)</f>
        <v>0</v>
      </c>
      <c r="R404" s="38">
        <f t="shared" si="130"/>
        <v>0.25</v>
      </c>
      <c r="T404" s="6" t="s">
        <v>56</v>
      </c>
      <c r="U404" s="5" t="s">
        <v>100</v>
      </c>
    </row>
    <row r="405" spans="1:21" ht="12.75" customHeight="1">
      <c r="A405" s="5" t="s">
        <v>77</v>
      </c>
      <c r="B405" s="19" t="s">
        <v>48</v>
      </c>
      <c r="C405" s="19" t="s">
        <v>48</v>
      </c>
      <c r="D405" s="19" t="s">
        <v>48</v>
      </c>
      <c r="E405" s="19" t="s">
        <v>48</v>
      </c>
      <c r="F405" s="19" t="s">
        <v>48</v>
      </c>
      <c r="G405" s="20" t="s">
        <v>48</v>
      </c>
      <c r="H405" s="19" t="s">
        <v>48</v>
      </c>
      <c r="I405" s="19" t="s">
        <v>48</v>
      </c>
      <c r="J405" s="19" t="s">
        <v>48</v>
      </c>
      <c r="K405" s="19" t="s">
        <v>48</v>
      </c>
      <c r="L405" s="19" t="s">
        <v>48</v>
      </c>
      <c r="M405" s="19" t="s">
        <v>48</v>
      </c>
      <c r="N405" s="19" t="s">
        <v>48</v>
      </c>
      <c r="O405" s="38" t="e">
        <f t="shared" si="131"/>
        <v>#VALUE!</v>
      </c>
      <c r="P405" s="38" t="e">
        <f t="shared" si="132"/>
        <v>#VALUE!</v>
      </c>
      <c r="Q405" s="38" t="e">
        <f t="shared" si="133"/>
        <v>#VALUE!</v>
      </c>
      <c r="R405" s="38" t="e">
        <f t="shared" si="130"/>
        <v>#VALUE!</v>
      </c>
      <c r="T405" s="6" t="s">
        <v>57</v>
      </c>
      <c r="U405" s="5" t="s">
        <v>101</v>
      </c>
    </row>
    <row r="406" spans="1:21" ht="12.75" customHeight="1">
      <c r="A406" s="5" t="s">
        <v>78</v>
      </c>
      <c r="B406" s="19" t="s">
        <v>48</v>
      </c>
      <c r="C406" s="19" t="s">
        <v>48</v>
      </c>
      <c r="D406" s="19" t="s">
        <v>48</v>
      </c>
      <c r="E406" s="19" t="s">
        <v>48</v>
      </c>
      <c r="F406" s="19" t="s">
        <v>48</v>
      </c>
      <c r="G406" s="20" t="s">
        <v>48</v>
      </c>
      <c r="H406" s="19" t="s">
        <v>48</v>
      </c>
      <c r="I406" s="19" t="s">
        <v>48</v>
      </c>
      <c r="J406" s="19" t="s">
        <v>48</v>
      </c>
      <c r="K406" s="19" t="s">
        <v>48</v>
      </c>
      <c r="L406" s="19" t="s">
        <v>48</v>
      </c>
      <c r="M406" s="19" t="s">
        <v>48</v>
      </c>
      <c r="N406" s="19" t="s">
        <v>48</v>
      </c>
      <c r="O406" s="38" t="e">
        <f t="shared" si="131"/>
        <v>#VALUE!</v>
      </c>
      <c r="P406" s="38" t="e">
        <f t="shared" si="132"/>
        <v>#VALUE!</v>
      </c>
      <c r="Q406" s="38" t="e">
        <f t="shared" si="133"/>
        <v>#VALUE!</v>
      </c>
      <c r="R406" s="38" t="e">
        <f t="shared" si="130"/>
        <v>#VALUE!</v>
      </c>
      <c r="T406" s="6" t="s">
        <v>58</v>
      </c>
      <c r="U406" s="5" t="s">
        <v>102</v>
      </c>
    </row>
    <row r="407" spans="1:21" ht="12.75" customHeight="1">
      <c r="A407" s="5" t="s">
        <v>79</v>
      </c>
      <c r="B407" s="19">
        <v>1</v>
      </c>
      <c r="C407" s="19">
        <v>4</v>
      </c>
      <c r="D407" s="19">
        <v>3</v>
      </c>
      <c r="E407" s="19">
        <v>1</v>
      </c>
      <c r="F407" s="19">
        <v>1</v>
      </c>
      <c r="G407" s="16">
        <v>0</v>
      </c>
      <c r="H407" s="19">
        <v>0</v>
      </c>
      <c r="I407" s="19">
        <v>0</v>
      </c>
      <c r="J407" s="19">
        <v>1</v>
      </c>
      <c r="K407" s="19">
        <v>1</v>
      </c>
      <c r="L407" s="19">
        <v>0</v>
      </c>
      <c r="M407" s="19">
        <v>0</v>
      </c>
      <c r="N407" s="19">
        <v>1</v>
      </c>
      <c r="O407" s="38">
        <f t="shared" si="131"/>
        <v>0.33333333333333331</v>
      </c>
      <c r="P407" s="38">
        <f t="shared" si="132"/>
        <v>0.5</v>
      </c>
      <c r="Q407" s="38">
        <f t="shared" si="133"/>
        <v>0.33333333333333331</v>
      </c>
      <c r="R407" s="38">
        <f t="shared" si="130"/>
        <v>0.83333333333333326</v>
      </c>
      <c r="T407" s="6" t="s">
        <v>59</v>
      </c>
      <c r="U407" s="5" t="s">
        <v>103</v>
      </c>
    </row>
    <row r="408" spans="1:21" ht="12.75" customHeight="1">
      <c r="A408" s="5" t="s">
        <v>80</v>
      </c>
      <c r="B408" s="16">
        <v>1</v>
      </c>
      <c r="C408" s="16">
        <v>3</v>
      </c>
      <c r="D408" s="16">
        <v>2</v>
      </c>
      <c r="E408" s="16">
        <v>1</v>
      </c>
      <c r="F408" s="16">
        <v>1</v>
      </c>
      <c r="G408" s="16">
        <v>0</v>
      </c>
      <c r="H408" s="16">
        <v>0</v>
      </c>
      <c r="I408" s="16">
        <v>0</v>
      </c>
      <c r="J408" s="16">
        <v>0</v>
      </c>
      <c r="K408" s="16">
        <v>1</v>
      </c>
      <c r="L408" s="16">
        <v>1</v>
      </c>
      <c r="M408" s="16">
        <v>3</v>
      </c>
      <c r="N408" s="16">
        <v>1</v>
      </c>
      <c r="O408" s="38">
        <f t="shared" si="131"/>
        <v>0.5</v>
      </c>
      <c r="P408" s="38">
        <f t="shared" si="132"/>
        <v>0.66666666666666663</v>
      </c>
      <c r="Q408" s="38">
        <f t="shared" si="133"/>
        <v>0.5</v>
      </c>
      <c r="R408" s="38">
        <f t="shared" si="130"/>
        <v>1.1666666666666665</v>
      </c>
      <c r="T408" s="6" t="s">
        <v>60</v>
      </c>
      <c r="U408" s="5" t="s">
        <v>104</v>
      </c>
    </row>
    <row r="409" spans="1:21" ht="12.75" customHeight="1">
      <c r="A409" s="5" t="s">
        <v>81</v>
      </c>
      <c r="B409" s="19">
        <v>1</v>
      </c>
      <c r="C409" s="19">
        <v>4</v>
      </c>
      <c r="D409" s="19">
        <v>3</v>
      </c>
      <c r="E409" s="19">
        <v>0</v>
      </c>
      <c r="F409" s="19">
        <v>0</v>
      </c>
      <c r="G409" s="20">
        <v>0</v>
      </c>
      <c r="H409" s="19">
        <v>0</v>
      </c>
      <c r="I409" s="19">
        <v>0</v>
      </c>
      <c r="J409" s="19">
        <v>1</v>
      </c>
      <c r="K409" s="19">
        <v>0</v>
      </c>
      <c r="L409" s="19">
        <v>0</v>
      </c>
      <c r="M409" s="19">
        <v>0</v>
      </c>
      <c r="N409" s="19">
        <v>1</v>
      </c>
      <c r="O409" s="38">
        <f t="shared" si="131"/>
        <v>0</v>
      </c>
      <c r="P409" s="38">
        <f t="shared" si="132"/>
        <v>0</v>
      </c>
      <c r="Q409" s="38">
        <f t="shared" si="133"/>
        <v>0.33333333333333331</v>
      </c>
      <c r="R409" s="38">
        <f t="shared" si="130"/>
        <v>0.33333333333333331</v>
      </c>
      <c r="T409" s="6" t="s">
        <v>61</v>
      </c>
      <c r="U409" s="5" t="s">
        <v>105</v>
      </c>
    </row>
    <row r="410" spans="1:21" ht="12.75" customHeight="1">
      <c r="A410" s="5" t="s">
        <v>82</v>
      </c>
      <c r="B410" s="16">
        <v>1</v>
      </c>
      <c r="C410" s="16">
        <v>4</v>
      </c>
      <c r="D410" s="16">
        <v>4</v>
      </c>
      <c r="E410" s="16">
        <v>0</v>
      </c>
      <c r="F410" s="16">
        <v>2</v>
      </c>
      <c r="G410" s="16">
        <v>1</v>
      </c>
      <c r="H410" s="16">
        <v>0</v>
      </c>
      <c r="I410" s="16">
        <v>0</v>
      </c>
      <c r="J410" s="16">
        <v>2</v>
      </c>
      <c r="K410" s="16">
        <v>0</v>
      </c>
      <c r="L410" s="16">
        <v>0</v>
      </c>
      <c r="M410" s="16">
        <v>0</v>
      </c>
      <c r="N410" s="16">
        <v>3</v>
      </c>
      <c r="O410" s="38">
        <f t="shared" si="131"/>
        <v>0.5</v>
      </c>
      <c r="P410" s="38">
        <f t="shared" si="132"/>
        <v>0.5</v>
      </c>
      <c r="Q410" s="38">
        <f t="shared" si="133"/>
        <v>0.75</v>
      </c>
      <c r="R410" s="38">
        <f t="shared" si="130"/>
        <v>1.25</v>
      </c>
      <c r="T410" s="6" t="s">
        <v>62</v>
      </c>
      <c r="U410" s="5" t="s">
        <v>106</v>
      </c>
    </row>
    <row r="411" spans="1:21" ht="12.75" customHeight="1">
      <c r="A411" s="11" t="s">
        <v>83</v>
      </c>
      <c r="B411" s="11"/>
      <c r="C411" s="7">
        <f t="shared" ref="C411:N411" si="134">SUM(C397:C410)</f>
        <v>37</v>
      </c>
      <c r="D411" s="7">
        <f t="shared" si="134"/>
        <v>30</v>
      </c>
      <c r="E411" s="7">
        <f t="shared" si="134"/>
        <v>6</v>
      </c>
      <c r="F411" s="7">
        <f t="shared" si="134"/>
        <v>10</v>
      </c>
      <c r="G411" s="7">
        <f t="shared" si="134"/>
        <v>2</v>
      </c>
      <c r="H411" s="7">
        <f t="shared" si="134"/>
        <v>0</v>
      </c>
      <c r="I411" s="7">
        <f t="shared" si="134"/>
        <v>0</v>
      </c>
      <c r="J411" s="7">
        <f t="shared" si="134"/>
        <v>6</v>
      </c>
      <c r="K411" s="7">
        <f t="shared" si="134"/>
        <v>4</v>
      </c>
      <c r="L411" s="7">
        <f t="shared" si="134"/>
        <v>3</v>
      </c>
      <c r="M411" s="7">
        <f t="shared" si="134"/>
        <v>8</v>
      </c>
      <c r="N411" s="7">
        <f t="shared" si="134"/>
        <v>13</v>
      </c>
      <c r="O411" s="38">
        <f t="shared" si="131"/>
        <v>0.33333333333333331</v>
      </c>
      <c r="P411" s="38">
        <f t="shared" si="132"/>
        <v>0.3783783783783784</v>
      </c>
      <c r="Q411" s="38">
        <f t="shared" si="133"/>
        <v>0.43333333333333335</v>
      </c>
      <c r="R411" s="38">
        <f t="shared" si="130"/>
        <v>0.81171171171171175</v>
      </c>
      <c r="T411" s="6" t="s">
        <v>63</v>
      </c>
      <c r="U411" s="5" t="s">
        <v>107</v>
      </c>
    </row>
    <row r="412" spans="1:21" ht="12.75" customHeight="1" thickBot="1">
      <c r="T412" s="6" t="s">
        <v>64</v>
      </c>
      <c r="U412" s="5" t="s">
        <v>108</v>
      </c>
    </row>
    <row r="413" spans="1:21" ht="12.75" customHeight="1">
      <c r="A413" s="35" t="s">
        <v>152</v>
      </c>
      <c r="B413" s="7" t="s">
        <v>52</v>
      </c>
      <c r="C413" s="7" t="s">
        <v>84</v>
      </c>
      <c r="D413" s="7" t="s">
        <v>85</v>
      </c>
      <c r="E413" s="7" t="s">
        <v>86</v>
      </c>
      <c r="F413" s="7" t="s">
        <v>87</v>
      </c>
      <c r="G413" s="7" t="s">
        <v>88</v>
      </c>
      <c r="H413" s="7" t="s">
        <v>89</v>
      </c>
      <c r="I413" s="7" t="s">
        <v>56</v>
      </c>
      <c r="J413" s="7" t="s">
        <v>55</v>
      </c>
      <c r="K413" s="7" t="s">
        <v>90</v>
      </c>
      <c r="L413" s="7" t="s">
        <v>91</v>
      </c>
      <c r="M413" s="7" t="s">
        <v>61</v>
      </c>
      <c r="N413" s="7" t="s">
        <v>62</v>
      </c>
      <c r="O413" s="7" t="s">
        <v>92</v>
      </c>
      <c r="P413" s="7" t="s">
        <v>93</v>
      </c>
      <c r="Q413" s="7" t="s">
        <v>94</v>
      </c>
      <c r="R413" s="7" t="s">
        <v>95</v>
      </c>
      <c r="T413" s="6" t="s">
        <v>65</v>
      </c>
      <c r="U413" s="5" t="s">
        <v>109</v>
      </c>
    </row>
    <row r="414" spans="1:21" ht="12.75" customHeight="1">
      <c r="A414" s="5" t="s">
        <v>69</v>
      </c>
      <c r="B414" s="19" t="s">
        <v>48</v>
      </c>
      <c r="C414" s="19" t="s">
        <v>48</v>
      </c>
      <c r="D414" s="19" t="s">
        <v>48</v>
      </c>
      <c r="E414" s="19" t="s">
        <v>48</v>
      </c>
      <c r="F414" s="19" t="s">
        <v>48</v>
      </c>
      <c r="G414" s="20" t="s">
        <v>48</v>
      </c>
      <c r="H414" s="19" t="s">
        <v>48</v>
      </c>
      <c r="I414" s="19" t="s">
        <v>48</v>
      </c>
      <c r="J414" s="19" t="s">
        <v>48</v>
      </c>
      <c r="K414" s="19" t="s">
        <v>48</v>
      </c>
      <c r="L414" s="19" t="s">
        <v>48</v>
      </c>
      <c r="M414" s="19" t="s">
        <v>48</v>
      </c>
      <c r="N414" s="19" t="s">
        <v>48</v>
      </c>
      <c r="O414" s="9" t="e">
        <f t="shared" ref="O414:O423" si="135">SUM(K414/G414)*7</f>
        <v>#VALUE!</v>
      </c>
      <c r="P414" s="9" t="e">
        <f t="shared" ref="P414:P423" si="136">SUM(I414,M414)/G414</f>
        <v>#VALUE!</v>
      </c>
      <c r="Q414" s="38" t="e">
        <f t="shared" ref="Q414:Q423" si="137">SUM(I414/H414)</f>
        <v>#VALUE!</v>
      </c>
      <c r="R414" s="38" t="e">
        <f t="shared" ref="R414:R423" si="138">SUM(N414/M414)</f>
        <v>#VALUE!</v>
      </c>
      <c r="T414" s="6" t="s">
        <v>66</v>
      </c>
      <c r="U414" s="5" t="s">
        <v>110</v>
      </c>
    </row>
    <row r="415" spans="1:21" ht="12.75" customHeight="1">
      <c r="A415" s="5" t="s">
        <v>71</v>
      </c>
      <c r="B415" s="19" t="s">
        <v>48</v>
      </c>
      <c r="C415" s="19" t="s">
        <v>48</v>
      </c>
      <c r="D415" s="19" t="s">
        <v>48</v>
      </c>
      <c r="E415" s="19" t="s">
        <v>48</v>
      </c>
      <c r="F415" s="19" t="s">
        <v>48</v>
      </c>
      <c r="G415" s="20" t="s">
        <v>48</v>
      </c>
      <c r="H415" s="19" t="s">
        <v>48</v>
      </c>
      <c r="I415" s="19" t="s">
        <v>48</v>
      </c>
      <c r="J415" s="19" t="s">
        <v>48</v>
      </c>
      <c r="K415" s="19" t="s">
        <v>48</v>
      </c>
      <c r="L415" s="19" t="s">
        <v>48</v>
      </c>
      <c r="M415" s="19" t="s">
        <v>48</v>
      </c>
      <c r="N415" s="19" t="s">
        <v>48</v>
      </c>
      <c r="O415" s="9" t="e">
        <f t="shared" si="135"/>
        <v>#VALUE!</v>
      </c>
      <c r="P415" s="9" t="e">
        <f t="shared" si="136"/>
        <v>#VALUE!</v>
      </c>
      <c r="Q415" s="38" t="e">
        <f t="shared" si="137"/>
        <v>#VALUE!</v>
      </c>
      <c r="R415" s="38" t="e">
        <f t="shared" si="138"/>
        <v>#VALUE!</v>
      </c>
      <c r="T415" s="6" t="s">
        <v>67</v>
      </c>
      <c r="U415" s="36" t="s">
        <v>111</v>
      </c>
    </row>
    <row r="416" spans="1:21" ht="12.75" customHeight="1">
      <c r="A416" s="12" t="s">
        <v>72</v>
      </c>
      <c r="B416" s="19">
        <v>1</v>
      </c>
      <c r="C416" s="19">
        <v>0</v>
      </c>
      <c r="D416" s="19">
        <v>1</v>
      </c>
      <c r="E416" s="19">
        <v>0</v>
      </c>
      <c r="F416" s="19">
        <v>0</v>
      </c>
      <c r="G416" s="20">
        <v>3</v>
      </c>
      <c r="H416" s="19">
        <v>12</v>
      </c>
      <c r="I416" s="19">
        <v>0</v>
      </c>
      <c r="J416" s="19">
        <v>0</v>
      </c>
      <c r="K416" s="19">
        <v>0</v>
      </c>
      <c r="L416" s="19">
        <v>1</v>
      </c>
      <c r="M416" s="19">
        <v>2</v>
      </c>
      <c r="N416" s="19">
        <v>0</v>
      </c>
      <c r="O416" s="9">
        <f t="shared" si="135"/>
        <v>0</v>
      </c>
      <c r="P416" s="9">
        <f t="shared" si="136"/>
        <v>0.66666666666666663</v>
      </c>
      <c r="Q416" s="38">
        <f t="shared" si="137"/>
        <v>0</v>
      </c>
      <c r="R416" s="38">
        <f t="shared" si="138"/>
        <v>0</v>
      </c>
      <c r="T416" s="6" t="s">
        <v>68</v>
      </c>
      <c r="U416" s="12" t="s">
        <v>112</v>
      </c>
    </row>
    <row r="417" spans="1:22" ht="12.75" customHeight="1">
      <c r="A417" s="5" t="s">
        <v>75</v>
      </c>
      <c r="B417" s="19" t="s">
        <v>48</v>
      </c>
      <c r="C417" s="19" t="s">
        <v>48</v>
      </c>
      <c r="D417" s="19" t="s">
        <v>48</v>
      </c>
      <c r="E417" s="19" t="s">
        <v>48</v>
      </c>
      <c r="F417" s="19" t="s">
        <v>48</v>
      </c>
      <c r="G417" s="20" t="s">
        <v>48</v>
      </c>
      <c r="H417" s="19" t="s">
        <v>48</v>
      </c>
      <c r="I417" s="19" t="s">
        <v>48</v>
      </c>
      <c r="J417" s="19" t="s">
        <v>48</v>
      </c>
      <c r="K417" s="19" t="s">
        <v>48</v>
      </c>
      <c r="L417" s="19" t="s">
        <v>48</v>
      </c>
      <c r="M417" s="19" t="s">
        <v>48</v>
      </c>
      <c r="N417" s="19" t="s">
        <v>48</v>
      </c>
      <c r="O417" s="9" t="e">
        <f>SUM(K418/G418)*7</f>
        <v>#VALUE!</v>
      </c>
      <c r="P417" s="9" t="e">
        <f>SUM(I418,M418)/G418</f>
        <v>#VALUE!</v>
      </c>
      <c r="Q417" s="38" t="e">
        <f>SUM(I418/H418)</f>
        <v>#VALUE!</v>
      </c>
      <c r="R417" s="38" t="e">
        <f>SUM(N418/M418)</f>
        <v>#VALUE!</v>
      </c>
    </row>
    <row r="418" spans="1:22" ht="12.75" customHeight="1">
      <c r="A418" s="12" t="s">
        <v>76</v>
      </c>
      <c r="B418" s="19" t="s">
        <v>48</v>
      </c>
      <c r="C418" s="19" t="s">
        <v>48</v>
      </c>
      <c r="D418" s="19" t="s">
        <v>48</v>
      </c>
      <c r="E418" s="19" t="s">
        <v>48</v>
      </c>
      <c r="F418" s="19" t="s">
        <v>48</v>
      </c>
      <c r="G418" s="20" t="s">
        <v>48</v>
      </c>
      <c r="H418" s="19" t="s">
        <v>48</v>
      </c>
      <c r="I418" s="19" t="s">
        <v>48</v>
      </c>
      <c r="J418" s="19" t="s">
        <v>48</v>
      </c>
      <c r="K418" s="19" t="s">
        <v>48</v>
      </c>
      <c r="L418" s="19" t="s">
        <v>48</v>
      </c>
      <c r="M418" s="19" t="s">
        <v>48</v>
      </c>
      <c r="N418" s="19" t="s">
        <v>48</v>
      </c>
      <c r="O418" s="9" t="e">
        <f>SUM(#REF!/#REF!)*7</f>
        <v>#REF!</v>
      </c>
      <c r="P418" s="9" t="e">
        <f>SUM(#REF!,#REF!)/#REF!</f>
        <v>#REF!</v>
      </c>
      <c r="Q418" s="38" t="e">
        <f>SUM(#REF!/#REF!)</f>
        <v>#REF!</v>
      </c>
      <c r="R418" s="38" t="e">
        <f>SUM(#REF!/#REF!)</f>
        <v>#REF!</v>
      </c>
      <c r="T418" s="6" t="s">
        <v>52</v>
      </c>
      <c r="U418" s="5" t="s">
        <v>96</v>
      </c>
    </row>
    <row r="419" spans="1:22" ht="12.75" customHeight="1">
      <c r="A419" s="12" t="s">
        <v>78</v>
      </c>
      <c r="B419" s="19" t="s">
        <v>48</v>
      </c>
      <c r="C419" s="19" t="s">
        <v>48</v>
      </c>
      <c r="D419" s="19" t="s">
        <v>48</v>
      </c>
      <c r="E419" s="19" t="s">
        <v>48</v>
      </c>
      <c r="F419" s="19" t="s">
        <v>48</v>
      </c>
      <c r="G419" s="20" t="s">
        <v>48</v>
      </c>
      <c r="H419" s="19" t="s">
        <v>48</v>
      </c>
      <c r="I419" s="19" t="s">
        <v>48</v>
      </c>
      <c r="J419" s="19" t="s">
        <v>48</v>
      </c>
      <c r="K419" s="19" t="s">
        <v>48</v>
      </c>
      <c r="L419" s="19" t="s">
        <v>48</v>
      </c>
      <c r="M419" s="19" t="s">
        <v>48</v>
      </c>
      <c r="N419" s="19" t="s">
        <v>48</v>
      </c>
      <c r="O419" s="9" t="e">
        <f t="shared" si="135"/>
        <v>#VALUE!</v>
      </c>
      <c r="P419" s="9" t="e">
        <f t="shared" si="136"/>
        <v>#VALUE!</v>
      </c>
      <c r="Q419" s="38" t="e">
        <f t="shared" si="137"/>
        <v>#VALUE!</v>
      </c>
      <c r="R419" s="38" t="e">
        <f t="shared" si="138"/>
        <v>#VALUE!</v>
      </c>
      <c r="T419" s="6" t="s">
        <v>84</v>
      </c>
      <c r="U419" s="5" t="s">
        <v>113</v>
      </c>
      <c r="V419" s="6"/>
    </row>
    <row r="420" spans="1:22" ht="12.75" customHeight="1">
      <c r="A420" s="12" t="s">
        <v>79</v>
      </c>
      <c r="B420" s="19">
        <v>1</v>
      </c>
      <c r="C420" s="19">
        <v>1</v>
      </c>
      <c r="D420" s="19">
        <v>0</v>
      </c>
      <c r="E420" s="19">
        <v>0</v>
      </c>
      <c r="F420" s="19">
        <v>0</v>
      </c>
      <c r="G420" s="20">
        <v>4</v>
      </c>
      <c r="H420" s="19">
        <v>21</v>
      </c>
      <c r="I420" s="19">
        <v>2</v>
      </c>
      <c r="J420" s="19">
        <v>5</v>
      </c>
      <c r="K420" s="19">
        <v>3</v>
      </c>
      <c r="L420" s="19">
        <v>2</v>
      </c>
      <c r="M420" s="19">
        <v>6</v>
      </c>
      <c r="N420" s="19">
        <v>3</v>
      </c>
      <c r="O420" s="9">
        <f t="shared" si="135"/>
        <v>5.25</v>
      </c>
      <c r="P420" s="9">
        <f t="shared" si="136"/>
        <v>2</v>
      </c>
      <c r="Q420" s="38">
        <f t="shared" si="137"/>
        <v>9.5238095238095233E-2</v>
      </c>
      <c r="R420" s="38">
        <f t="shared" si="138"/>
        <v>0.5</v>
      </c>
      <c r="T420" s="6" t="s">
        <v>85</v>
      </c>
      <c r="U420" s="5" t="s">
        <v>114</v>
      </c>
      <c r="V420" s="6"/>
    </row>
    <row r="421" spans="1:22" ht="12.75" customHeight="1">
      <c r="A421" s="5" t="s">
        <v>80</v>
      </c>
      <c r="B421" s="19" t="s">
        <v>48</v>
      </c>
      <c r="C421" s="19" t="s">
        <v>48</v>
      </c>
      <c r="D421" s="19" t="s">
        <v>48</v>
      </c>
      <c r="E421" s="19" t="s">
        <v>48</v>
      </c>
      <c r="F421" s="19" t="s">
        <v>48</v>
      </c>
      <c r="G421" s="20" t="s">
        <v>48</v>
      </c>
      <c r="H421" s="19" t="s">
        <v>48</v>
      </c>
      <c r="I421" s="19" t="s">
        <v>48</v>
      </c>
      <c r="J421" s="19" t="s">
        <v>48</v>
      </c>
      <c r="K421" s="19" t="s">
        <v>48</v>
      </c>
      <c r="L421" s="19" t="s">
        <v>48</v>
      </c>
      <c r="M421" s="19" t="s">
        <v>48</v>
      </c>
      <c r="N421" s="19" t="s">
        <v>48</v>
      </c>
      <c r="O421" s="9" t="e">
        <f t="shared" si="135"/>
        <v>#VALUE!</v>
      </c>
      <c r="P421" s="9" t="e">
        <f t="shared" si="136"/>
        <v>#VALUE!</v>
      </c>
      <c r="Q421" s="38" t="e">
        <f t="shared" si="137"/>
        <v>#VALUE!</v>
      </c>
      <c r="R421" s="38" t="e">
        <f t="shared" si="138"/>
        <v>#VALUE!</v>
      </c>
      <c r="T421" s="6" t="s">
        <v>86</v>
      </c>
      <c r="U421" s="5" t="s">
        <v>115</v>
      </c>
      <c r="V421" s="6"/>
    </row>
    <row r="422" spans="1:22" ht="12.75" customHeight="1">
      <c r="A422" s="5" t="s">
        <v>81</v>
      </c>
      <c r="B422" s="19" t="s">
        <v>48</v>
      </c>
      <c r="C422" s="19" t="s">
        <v>48</v>
      </c>
      <c r="D422" s="19" t="s">
        <v>48</v>
      </c>
      <c r="E422" s="19" t="s">
        <v>48</v>
      </c>
      <c r="F422" s="19" t="s">
        <v>48</v>
      </c>
      <c r="G422" s="20" t="s">
        <v>48</v>
      </c>
      <c r="H422" s="19" t="s">
        <v>48</v>
      </c>
      <c r="I422" s="19" t="s">
        <v>48</v>
      </c>
      <c r="J422" s="19" t="s">
        <v>48</v>
      </c>
      <c r="K422" s="19" t="s">
        <v>48</v>
      </c>
      <c r="L422" s="19" t="s">
        <v>48</v>
      </c>
      <c r="M422" s="19" t="s">
        <v>48</v>
      </c>
      <c r="N422" s="19" t="s">
        <v>48</v>
      </c>
      <c r="O422" s="9" t="e">
        <f t="shared" si="135"/>
        <v>#VALUE!</v>
      </c>
      <c r="P422" s="9" t="e">
        <f t="shared" si="136"/>
        <v>#VALUE!</v>
      </c>
      <c r="Q422" s="38" t="e">
        <f t="shared" si="137"/>
        <v>#VALUE!</v>
      </c>
      <c r="R422" s="38" t="e">
        <f t="shared" si="138"/>
        <v>#VALUE!</v>
      </c>
      <c r="T422" s="6" t="s">
        <v>87</v>
      </c>
      <c r="U422" s="5" t="s">
        <v>116</v>
      </c>
      <c r="V422" s="6"/>
    </row>
    <row r="423" spans="1:22" ht="12.75" customHeight="1">
      <c r="A423" s="11" t="s">
        <v>83</v>
      </c>
      <c r="B423" s="7">
        <v>1</v>
      </c>
      <c r="C423" s="7">
        <f t="shared" ref="C423:N423" si="139">SUM(C415:C422)</f>
        <v>1</v>
      </c>
      <c r="D423" s="7">
        <f t="shared" si="139"/>
        <v>1</v>
      </c>
      <c r="E423" s="7">
        <f t="shared" si="139"/>
        <v>0</v>
      </c>
      <c r="F423" s="7">
        <f t="shared" si="139"/>
        <v>0</v>
      </c>
      <c r="G423" s="37">
        <f t="shared" si="139"/>
        <v>7</v>
      </c>
      <c r="H423" s="7">
        <f t="shared" si="139"/>
        <v>33</v>
      </c>
      <c r="I423" s="7">
        <f t="shared" si="139"/>
        <v>2</v>
      </c>
      <c r="J423" s="7">
        <f t="shared" si="139"/>
        <v>5</v>
      </c>
      <c r="K423" s="7">
        <f t="shared" si="139"/>
        <v>3</v>
      </c>
      <c r="L423" s="7">
        <f t="shared" si="139"/>
        <v>3</v>
      </c>
      <c r="M423" s="7">
        <f t="shared" si="139"/>
        <v>8</v>
      </c>
      <c r="N423" s="7">
        <f t="shared" si="139"/>
        <v>3</v>
      </c>
      <c r="O423" s="9">
        <f t="shared" si="135"/>
        <v>3</v>
      </c>
      <c r="P423" s="9">
        <f t="shared" si="136"/>
        <v>1.4285714285714286</v>
      </c>
      <c r="Q423" s="38">
        <f t="shared" si="137"/>
        <v>6.0606060606060608E-2</v>
      </c>
      <c r="R423" s="38">
        <f t="shared" si="138"/>
        <v>0.375</v>
      </c>
      <c r="T423" s="6" t="s">
        <v>88</v>
      </c>
      <c r="U423" s="5" t="s">
        <v>117</v>
      </c>
      <c r="V423" s="6"/>
    </row>
    <row r="424" spans="1:22" ht="12.75" customHeight="1">
      <c r="T424" s="6" t="s">
        <v>89</v>
      </c>
      <c r="U424" s="5" t="s">
        <v>118</v>
      </c>
      <c r="V424" s="6"/>
    </row>
    <row r="425" spans="1:22" ht="12.75" customHeight="1">
      <c r="A425" s="2" t="s">
        <v>262</v>
      </c>
      <c r="L425" s="11"/>
      <c r="M425" s="12"/>
      <c r="N425" s="11"/>
      <c r="O425" s="5"/>
      <c r="P425" s="5"/>
      <c r="Q425" s="11"/>
      <c r="R425" s="11"/>
      <c r="T425" s="6" t="s">
        <v>56</v>
      </c>
      <c r="U425" s="5" t="s">
        <v>100</v>
      </c>
      <c r="V425" s="6"/>
    </row>
    <row r="426" spans="1:22" ht="12.75" customHeight="1">
      <c r="A426" s="11" t="s">
        <v>0</v>
      </c>
      <c r="B426" s="11" t="s">
        <v>1</v>
      </c>
      <c r="C426" s="11" t="s">
        <v>2</v>
      </c>
      <c r="D426" s="11" t="s">
        <v>3</v>
      </c>
      <c r="E426" s="11" t="s">
        <v>4</v>
      </c>
      <c r="F426" s="11" t="s">
        <v>5</v>
      </c>
      <c r="G426" s="11" t="s">
        <v>6</v>
      </c>
      <c r="H426" s="11" t="s">
        <v>7</v>
      </c>
      <c r="I426" s="11" t="s">
        <v>8</v>
      </c>
      <c r="K426" s="11" t="s">
        <v>9</v>
      </c>
      <c r="L426" s="11"/>
      <c r="O426" s="11"/>
      <c r="P426" s="5"/>
      <c r="Q426" s="5"/>
      <c r="R426" s="5"/>
      <c r="T426" s="6" t="s">
        <v>55</v>
      </c>
      <c r="U426" s="5" t="s">
        <v>99</v>
      </c>
      <c r="V426" s="6"/>
    </row>
    <row r="427" spans="1:22" ht="12.75" customHeight="1">
      <c r="A427" s="12" t="s">
        <v>12</v>
      </c>
      <c r="B427" s="5">
        <v>0</v>
      </c>
      <c r="C427" s="5">
        <v>0</v>
      </c>
      <c r="D427" s="5">
        <v>1</v>
      </c>
      <c r="E427" s="5">
        <v>1</v>
      </c>
      <c r="F427" s="13">
        <v>0</v>
      </c>
      <c r="G427" s="13">
        <v>0</v>
      </c>
      <c r="H427" s="13">
        <v>0</v>
      </c>
      <c r="I427" s="2">
        <f>SUM(B427:H427)</f>
        <v>2</v>
      </c>
      <c r="K427" s="12" t="s">
        <v>261</v>
      </c>
      <c r="L427" s="11"/>
      <c r="O427" s="11"/>
      <c r="P427" s="5"/>
      <c r="Q427" s="5"/>
      <c r="R427" s="5"/>
      <c r="T427" s="6" t="s">
        <v>90</v>
      </c>
      <c r="U427" s="5" t="s">
        <v>119</v>
      </c>
    </row>
    <row r="428" spans="1:22" ht="12.75" customHeight="1" thickBot="1">
      <c r="A428" s="12" t="s">
        <v>29</v>
      </c>
      <c r="B428" s="5">
        <v>0</v>
      </c>
      <c r="C428" s="5">
        <v>0</v>
      </c>
      <c r="D428" s="5">
        <v>0</v>
      </c>
      <c r="E428" s="5">
        <v>0</v>
      </c>
      <c r="F428" s="13">
        <v>2</v>
      </c>
      <c r="G428" s="13">
        <v>0</v>
      </c>
      <c r="H428" s="13">
        <v>0</v>
      </c>
      <c r="I428" s="2">
        <f>SUM(B428:H428)</f>
        <v>2</v>
      </c>
      <c r="K428" s="12" t="s">
        <v>263</v>
      </c>
      <c r="O428" s="5"/>
      <c r="P428" s="5"/>
      <c r="Q428" s="5"/>
      <c r="R428" s="5"/>
      <c r="T428" s="6" t="s">
        <v>91</v>
      </c>
      <c r="U428" s="5" t="s">
        <v>120</v>
      </c>
    </row>
    <row r="429" spans="1:22" ht="12.75" customHeight="1">
      <c r="A429" s="35" t="s">
        <v>151</v>
      </c>
      <c r="B429" s="7" t="s">
        <v>52</v>
      </c>
      <c r="C429" s="7" t="s">
        <v>53</v>
      </c>
      <c r="D429" s="7" t="s">
        <v>54</v>
      </c>
      <c r="E429" s="7" t="s">
        <v>55</v>
      </c>
      <c r="F429" s="7" t="s">
        <v>56</v>
      </c>
      <c r="G429" s="7" t="s">
        <v>57</v>
      </c>
      <c r="H429" s="7" t="s">
        <v>58</v>
      </c>
      <c r="I429" s="7" t="s">
        <v>59</v>
      </c>
      <c r="J429" s="7" t="s">
        <v>60</v>
      </c>
      <c r="K429" s="7" t="s">
        <v>61</v>
      </c>
      <c r="L429" s="7" t="s">
        <v>62</v>
      </c>
      <c r="M429" s="7" t="s">
        <v>63</v>
      </c>
      <c r="N429" s="7" t="s">
        <v>64</v>
      </c>
      <c r="O429" s="7" t="s">
        <v>65</v>
      </c>
      <c r="P429" s="7" t="s">
        <v>66</v>
      </c>
      <c r="Q429" s="7" t="s">
        <v>67</v>
      </c>
      <c r="R429" s="7" t="s">
        <v>68</v>
      </c>
      <c r="T429" s="6" t="s">
        <v>61</v>
      </c>
      <c r="U429" s="5" t="s">
        <v>105</v>
      </c>
    </row>
    <row r="430" spans="1:22" ht="12.75" customHeight="1">
      <c r="A430" s="5" t="s">
        <v>69</v>
      </c>
      <c r="B430" s="16">
        <v>1</v>
      </c>
      <c r="C430" s="16">
        <v>4</v>
      </c>
      <c r="D430" s="16">
        <v>4</v>
      </c>
      <c r="E430" s="16">
        <v>0</v>
      </c>
      <c r="F430" s="16">
        <v>3</v>
      </c>
      <c r="G430" s="16">
        <v>0</v>
      </c>
      <c r="H430" s="16">
        <v>0</v>
      </c>
      <c r="I430" s="16">
        <v>0</v>
      </c>
      <c r="J430" s="16">
        <v>1</v>
      </c>
      <c r="K430" s="16">
        <v>0</v>
      </c>
      <c r="L430" s="16">
        <v>0</v>
      </c>
      <c r="M430" s="16">
        <v>1</v>
      </c>
      <c r="N430" s="16">
        <v>3</v>
      </c>
      <c r="O430" s="38">
        <f>SUM(F430/D430)</f>
        <v>0.75</v>
      </c>
      <c r="P430" s="38">
        <f>SUM(F430,K430)/C430</f>
        <v>0.75</v>
      </c>
      <c r="Q430" s="38">
        <f>SUM(N430/D430)</f>
        <v>0.75</v>
      </c>
      <c r="R430" s="38">
        <f t="shared" ref="R430:R444" si="140">SUM(P430:Q430)</f>
        <v>1.5</v>
      </c>
      <c r="T430" s="6" t="s">
        <v>62</v>
      </c>
      <c r="U430" s="5" t="s">
        <v>106</v>
      </c>
    </row>
    <row r="431" spans="1:22" ht="12.75" customHeight="1">
      <c r="A431" s="12" t="s">
        <v>70</v>
      </c>
      <c r="B431" s="16">
        <v>1</v>
      </c>
      <c r="C431" s="16">
        <v>4</v>
      </c>
      <c r="D431" s="16">
        <v>3</v>
      </c>
      <c r="E431" s="16">
        <v>1</v>
      </c>
      <c r="F431" s="16">
        <v>1</v>
      </c>
      <c r="G431" s="16">
        <v>0</v>
      </c>
      <c r="H431" s="16">
        <v>0</v>
      </c>
      <c r="I431" s="16">
        <v>0</v>
      </c>
      <c r="J431" s="16">
        <v>0</v>
      </c>
      <c r="K431" s="16">
        <v>1</v>
      </c>
      <c r="L431" s="16">
        <v>0</v>
      </c>
      <c r="M431" s="16">
        <v>0</v>
      </c>
      <c r="N431" s="16">
        <v>1</v>
      </c>
      <c r="O431" s="38">
        <f t="shared" ref="O431:O444" si="141">SUM(F431/D431)</f>
        <v>0.33333333333333331</v>
      </c>
      <c r="P431" s="38">
        <f t="shared" ref="P431:P444" si="142">SUM(F431,K431)/C431</f>
        <v>0.5</v>
      </c>
      <c r="Q431" s="38">
        <f t="shared" ref="Q431:Q444" si="143">SUM(N431/D431)</f>
        <v>0.33333333333333331</v>
      </c>
      <c r="R431" s="38">
        <f t="shared" si="140"/>
        <v>0.83333333333333326</v>
      </c>
      <c r="T431" s="6" t="s">
        <v>92</v>
      </c>
      <c r="U431" s="5" t="s">
        <v>121</v>
      </c>
    </row>
    <row r="432" spans="1:22" ht="12.75" customHeight="1">
      <c r="A432" s="5" t="s">
        <v>71</v>
      </c>
      <c r="B432" s="19">
        <v>1</v>
      </c>
      <c r="C432" s="19">
        <v>3</v>
      </c>
      <c r="D432" s="19">
        <v>3</v>
      </c>
      <c r="E432" s="19">
        <v>0</v>
      </c>
      <c r="F432" s="19">
        <v>2</v>
      </c>
      <c r="G432" s="16">
        <v>0</v>
      </c>
      <c r="H432" s="19">
        <v>0</v>
      </c>
      <c r="I432" s="19">
        <v>0</v>
      </c>
      <c r="J432" s="19">
        <v>0</v>
      </c>
      <c r="K432" s="19">
        <v>0</v>
      </c>
      <c r="L432" s="19">
        <v>0</v>
      </c>
      <c r="M432" s="19">
        <v>1</v>
      </c>
      <c r="N432" s="19">
        <v>2</v>
      </c>
      <c r="O432" s="38">
        <f t="shared" si="141"/>
        <v>0.66666666666666663</v>
      </c>
      <c r="P432" s="38">
        <f t="shared" si="142"/>
        <v>0.66666666666666663</v>
      </c>
      <c r="Q432" s="38">
        <f t="shared" si="143"/>
        <v>0.66666666666666663</v>
      </c>
      <c r="R432" s="38">
        <f t="shared" si="140"/>
        <v>1.3333333333333333</v>
      </c>
      <c r="T432" s="6" t="s">
        <v>93</v>
      </c>
      <c r="U432" s="36" t="s">
        <v>122</v>
      </c>
    </row>
    <row r="433" spans="1:22" ht="12.75" customHeight="1">
      <c r="A433" s="5" t="s">
        <v>72</v>
      </c>
      <c r="B433" s="10">
        <v>1</v>
      </c>
      <c r="C433" s="16">
        <v>4</v>
      </c>
      <c r="D433" s="16">
        <v>4</v>
      </c>
      <c r="E433" s="10">
        <v>1</v>
      </c>
      <c r="F433" s="16">
        <v>2</v>
      </c>
      <c r="G433" s="10">
        <v>1</v>
      </c>
      <c r="H433" s="10">
        <v>0</v>
      </c>
      <c r="I433" s="10">
        <v>0</v>
      </c>
      <c r="J433" s="10">
        <v>0</v>
      </c>
      <c r="K433" s="16">
        <v>0</v>
      </c>
      <c r="L433" s="10">
        <v>0</v>
      </c>
      <c r="M433" s="10">
        <v>0</v>
      </c>
      <c r="N433" s="16">
        <v>3</v>
      </c>
      <c r="O433" s="38">
        <f t="shared" si="141"/>
        <v>0.5</v>
      </c>
      <c r="P433" s="38">
        <f t="shared" si="142"/>
        <v>0.5</v>
      </c>
      <c r="Q433" s="38">
        <f t="shared" si="143"/>
        <v>0.75</v>
      </c>
      <c r="R433" s="38">
        <f t="shared" si="140"/>
        <v>1.25</v>
      </c>
      <c r="T433" s="6" t="s">
        <v>94</v>
      </c>
      <c r="U433" s="5" t="s">
        <v>123</v>
      </c>
    </row>
    <row r="434" spans="1:22" ht="12.75" customHeight="1">
      <c r="A434" s="5" t="s">
        <v>73</v>
      </c>
      <c r="B434" s="10">
        <v>1</v>
      </c>
      <c r="C434" s="10">
        <v>4</v>
      </c>
      <c r="D434" s="10">
        <v>3</v>
      </c>
      <c r="E434" s="10">
        <v>0</v>
      </c>
      <c r="F434" s="10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38">
        <f>SUM(F434/D434)</f>
        <v>0</v>
      </c>
      <c r="P434" s="38">
        <f t="shared" si="142"/>
        <v>0</v>
      </c>
      <c r="Q434" s="38">
        <f t="shared" si="143"/>
        <v>0</v>
      </c>
      <c r="R434" s="38">
        <f t="shared" si="140"/>
        <v>0</v>
      </c>
      <c r="T434" s="6" t="s">
        <v>95</v>
      </c>
      <c r="U434" s="12" t="s">
        <v>124</v>
      </c>
      <c r="V434" s="6"/>
    </row>
    <row r="435" spans="1:22" ht="12.75" customHeight="1">
      <c r="A435" s="5" t="s">
        <v>74</v>
      </c>
      <c r="B435" s="19" t="s">
        <v>48</v>
      </c>
      <c r="C435" s="19" t="s">
        <v>48</v>
      </c>
      <c r="D435" s="19" t="s">
        <v>48</v>
      </c>
      <c r="E435" s="19" t="s">
        <v>48</v>
      </c>
      <c r="F435" s="19" t="s">
        <v>48</v>
      </c>
      <c r="G435" s="20" t="s">
        <v>48</v>
      </c>
      <c r="H435" s="19" t="s">
        <v>48</v>
      </c>
      <c r="I435" s="19" t="s">
        <v>48</v>
      </c>
      <c r="J435" s="19" t="s">
        <v>48</v>
      </c>
      <c r="K435" s="19" t="s">
        <v>48</v>
      </c>
      <c r="L435" s="19" t="s">
        <v>48</v>
      </c>
      <c r="M435" s="19" t="s">
        <v>48</v>
      </c>
      <c r="N435" s="19" t="s">
        <v>48</v>
      </c>
      <c r="O435" s="38" t="e">
        <f t="shared" si="141"/>
        <v>#VALUE!</v>
      </c>
      <c r="P435" s="38" t="e">
        <f t="shared" si="142"/>
        <v>#VALUE!</v>
      </c>
      <c r="Q435" s="38" t="e">
        <f t="shared" si="143"/>
        <v>#VALUE!</v>
      </c>
      <c r="R435" s="38" t="e">
        <f t="shared" si="140"/>
        <v>#VALUE!</v>
      </c>
    </row>
    <row r="436" spans="1:22" ht="12.75" customHeight="1">
      <c r="A436" s="5" t="s">
        <v>75</v>
      </c>
      <c r="B436" s="19" t="s">
        <v>48</v>
      </c>
      <c r="C436" s="19" t="s">
        <v>48</v>
      </c>
      <c r="D436" s="19" t="s">
        <v>48</v>
      </c>
      <c r="E436" s="19" t="s">
        <v>48</v>
      </c>
      <c r="F436" s="19" t="s">
        <v>48</v>
      </c>
      <c r="G436" s="20" t="s">
        <v>48</v>
      </c>
      <c r="H436" s="19" t="s">
        <v>48</v>
      </c>
      <c r="I436" s="19" t="s">
        <v>48</v>
      </c>
      <c r="J436" s="19" t="s">
        <v>48</v>
      </c>
      <c r="K436" s="19" t="s">
        <v>48</v>
      </c>
      <c r="L436" s="19" t="s">
        <v>48</v>
      </c>
      <c r="M436" s="19" t="s">
        <v>48</v>
      </c>
      <c r="N436" s="19" t="s">
        <v>48</v>
      </c>
      <c r="O436" s="38" t="e">
        <f t="shared" si="141"/>
        <v>#VALUE!</v>
      </c>
      <c r="P436" s="38" t="e">
        <f t="shared" si="142"/>
        <v>#VALUE!</v>
      </c>
      <c r="Q436" s="38" t="e">
        <f t="shared" si="143"/>
        <v>#VALUE!</v>
      </c>
      <c r="R436" s="38" t="e">
        <f t="shared" si="140"/>
        <v>#VALUE!</v>
      </c>
      <c r="T436" s="6" t="s">
        <v>52</v>
      </c>
      <c r="U436" s="36" t="s">
        <v>96</v>
      </c>
    </row>
    <row r="437" spans="1:22" ht="12.75" customHeight="1">
      <c r="A437" s="5" t="s">
        <v>76</v>
      </c>
      <c r="B437" s="10">
        <v>1</v>
      </c>
      <c r="C437" s="10">
        <v>4</v>
      </c>
      <c r="D437" s="10">
        <v>4</v>
      </c>
      <c r="E437" s="10">
        <v>0</v>
      </c>
      <c r="F437" s="10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38">
        <f>SUM(F437/D437)</f>
        <v>0</v>
      </c>
      <c r="P437" s="38">
        <f>SUM(F437,K437)/C437</f>
        <v>0</v>
      </c>
      <c r="Q437" s="38">
        <f>SUM(N437/D437)</f>
        <v>0</v>
      </c>
      <c r="R437" s="38">
        <f t="shared" si="140"/>
        <v>0</v>
      </c>
      <c r="T437" s="6" t="s">
        <v>53</v>
      </c>
      <c r="U437" s="5" t="s">
        <v>97</v>
      </c>
    </row>
    <row r="438" spans="1:22" ht="12.75" customHeight="1">
      <c r="A438" s="5" t="s">
        <v>77</v>
      </c>
      <c r="B438" s="19" t="s">
        <v>48</v>
      </c>
      <c r="C438" s="19" t="s">
        <v>48</v>
      </c>
      <c r="D438" s="19" t="s">
        <v>48</v>
      </c>
      <c r="E438" s="19" t="s">
        <v>48</v>
      </c>
      <c r="F438" s="19" t="s">
        <v>48</v>
      </c>
      <c r="G438" s="20" t="s">
        <v>48</v>
      </c>
      <c r="H438" s="19" t="s">
        <v>48</v>
      </c>
      <c r="I438" s="19" t="s">
        <v>48</v>
      </c>
      <c r="J438" s="19" t="s">
        <v>48</v>
      </c>
      <c r="K438" s="19" t="s">
        <v>48</v>
      </c>
      <c r="L438" s="19" t="s">
        <v>48</v>
      </c>
      <c r="M438" s="19" t="s">
        <v>48</v>
      </c>
      <c r="N438" s="19" t="s">
        <v>48</v>
      </c>
      <c r="O438" s="38" t="e">
        <f t="shared" si="141"/>
        <v>#VALUE!</v>
      </c>
      <c r="P438" s="38" t="e">
        <f t="shared" si="142"/>
        <v>#VALUE!</v>
      </c>
      <c r="Q438" s="38" t="e">
        <f t="shared" si="143"/>
        <v>#VALUE!</v>
      </c>
      <c r="R438" s="38" t="e">
        <f t="shared" si="140"/>
        <v>#VALUE!</v>
      </c>
      <c r="T438" s="6" t="s">
        <v>54</v>
      </c>
      <c r="U438" s="5" t="s">
        <v>98</v>
      </c>
    </row>
    <row r="439" spans="1:22" ht="12.75" customHeight="1">
      <c r="A439" s="5" t="s">
        <v>78</v>
      </c>
      <c r="B439" s="19" t="s">
        <v>48</v>
      </c>
      <c r="C439" s="19" t="s">
        <v>48</v>
      </c>
      <c r="D439" s="19" t="s">
        <v>48</v>
      </c>
      <c r="E439" s="19" t="s">
        <v>48</v>
      </c>
      <c r="F439" s="19" t="s">
        <v>48</v>
      </c>
      <c r="G439" s="20" t="s">
        <v>48</v>
      </c>
      <c r="H439" s="19" t="s">
        <v>48</v>
      </c>
      <c r="I439" s="19" t="s">
        <v>48</v>
      </c>
      <c r="J439" s="19" t="s">
        <v>48</v>
      </c>
      <c r="K439" s="19" t="s">
        <v>48</v>
      </c>
      <c r="L439" s="19" t="s">
        <v>48</v>
      </c>
      <c r="M439" s="19" t="s">
        <v>48</v>
      </c>
      <c r="N439" s="19" t="s">
        <v>48</v>
      </c>
      <c r="O439" s="38" t="e">
        <f t="shared" si="141"/>
        <v>#VALUE!</v>
      </c>
      <c r="P439" s="38" t="e">
        <f t="shared" si="142"/>
        <v>#VALUE!</v>
      </c>
      <c r="Q439" s="38" t="e">
        <f t="shared" si="143"/>
        <v>#VALUE!</v>
      </c>
      <c r="R439" s="38" t="e">
        <f t="shared" si="140"/>
        <v>#VALUE!</v>
      </c>
      <c r="T439" s="6" t="s">
        <v>55</v>
      </c>
      <c r="U439" s="5" t="s">
        <v>99</v>
      </c>
    </row>
    <row r="440" spans="1:22" ht="12.75" customHeight="1">
      <c r="A440" s="5" t="s">
        <v>79</v>
      </c>
      <c r="B440" s="19">
        <v>1</v>
      </c>
      <c r="C440" s="19">
        <v>4</v>
      </c>
      <c r="D440" s="19">
        <v>4</v>
      </c>
      <c r="E440" s="19">
        <v>0</v>
      </c>
      <c r="F440" s="19">
        <v>1</v>
      </c>
      <c r="G440" s="16">
        <v>0</v>
      </c>
      <c r="H440" s="19">
        <v>0</v>
      </c>
      <c r="I440" s="19">
        <v>0</v>
      </c>
      <c r="J440" s="19">
        <v>1</v>
      </c>
      <c r="K440" s="19">
        <v>0</v>
      </c>
      <c r="L440" s="19">
        <v>1</v>
      </c>
      <c r="M440" s="19">
        <v>0</v>
      </c>
      <c r="N440" s="19">
        <v>1</v>
      </c>
      <c r="O440" s="38">
        <f t="shared" si="141"/>
        <v>0.25</v>
      </c>
      <c r="P440" s="38">
        <f t="shared" si="142"/>
        <v>0.25</v>
      </c>
      <c r="Q440" s="38">
        <f t="shared" si="143"/>
        <v>0.25</v>
      </c>
      <c r="R440" s="38">
        <f t="shared" si="140"/>
        <v>0.5</v>
      </c>
      <c r="T440" s="6" t="s">
        <v>56</v>
      </c>
      <c r="U440" s="5" t="s">
        <v>100</v>
      </c>
    </row>
    <row r="441" spans="1:22" ht="12.75" customHeight="1">
      <c r="A441" s="5" t="s">
        <v>80</v>
      </c>
      <c r="B441" s="16">
        <v>1</v>
      </c>
      <c r="C441" s="16">
        <v>3</v>
      </c>
      <c r="D441" s="16">
        <v>2</v>
      </c>
      <c r="E441" s="16">
        <v>0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1</v>
      </c>
      <c r="L441" s="16">
        <v>0</v>
      </c>
      <c r="M441" s="16">
        <v>1</v>
      </c>
      <c r="N441" s="16">
        <v>0</v>
      </c>
      <c r="O441" s="38">
        <f t="shared" si="141"/>
        <v>0</v>
      </c>
      <c r="P441" s="38">
        <f t="shared" si="142"/>
        <v>0.33333333333333331</v>
      </c>
      <c r="Q441" s="38">
        <f t="shared" si="143"/>
        <v>0</v>
      </c>
      <c r="R441" s="38">
        <f t="shared" si="140"/>
        <v>0.33333333333333331</v>
      </c>
      <c r="T441" s="6" t="s">
        <v>57</v>
      </c>
      <c r="U441" s="5" t="s">
        <v>101</v>
      </c>
    </row>
    <row r="442" spans="1:22" ht="12.75" customHeight="1">
      <c r="A442" s="5" t="s">
        <v>81</v>
      </c>
      <c r="B442" s="19" t="s">
        <v>48</v>
      </c>
      <c r="C442" s="19" t="s">
        <v>48</v>
      </c>
      <c r="D442" s="19" t="s">
        <v>48</v>
      </c>
      <c r="E442" s="19" t="s">
        <v>48</v>
      </c>
      <c r="F442" s="19" t="s">
        <v>48</v>
      </c>
      <c r="G442" s="20" t="s">
        <v>48</v>
      </c>
      <c r="H442" s="19" t="s">
        <v>48</v>
      </c>
      <c r="I442" s="19" t="s">
        <v>48</v>
      </c>
      <c r="J442" s="19" t="s">
        <v>48</v>
      </c>
      <c r="K442" s="19" t="s">
        <v>48</v>
      </c>
      <c r="L442" s="19" t="s">
        <v>48</v>
      </c>
      <c r="M442" s="19" t="s">
        <v>48</v>
      </c>
      <c r="N442" s="19" t="s">
        <v>48</v>
      </c>
      <c r="O442" s="38" t="e">
        <f t="shared" si="141"/>
        <v>#VALUE!</v>
      </c>
      <c r="P442" s="38" t="e">
        <f t="shared" si="142"/>
        <v>#VALUE!</v>
      </c>
      <c r="Q442" s="38" t="e">
        <f t="shared" si="143"/>
        <v>#VALUE!</v>
      </c>
      <c r="R442" s="38" t="e">
        <f t="shared" si="140"/>
        <v>#VALUE!</v>
      </c>
      <c r="T442" s="6" t="s">
        <v>58</v>
      </c>
      <c r="U442" s="5" t="s">
        <v>102</v>
      </c>
    </row>
    <row r="443" spans="1:22" ht="12.75" customHeight="1">
      <c r="A443" s="5" t="s">
        <v>82</v>
      </c>
      <c r="B443" s="16">
        <v>1</v>
      </c>
      <c r="C443" s="16">
        <v>4</v>
      </c>
      <c r="D443" s="16">
        <v>4</v>
      </c>
      <c r="E443" s="16">
        <v>0</v>
      </c>
      <c r="F443" s="16">
        <v>1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16">
        <v>1</v>
      </c>
      <c r="O443" s="38">
        <f t="shared" si="141"/>
        <v>0.25</v>
      </c>
      <c r="P443" s="38">
        <f t="shared" si="142"/>
        <v>0.25</v>
      </c>
      <c r="Q443" s="38">
        <f t="shared" si="143"/>
        <v>0.25</v>
      </c>
      <c r="R443" s="38">
        <f t="shared" si="140"/>
        <v>0.5</v>
      </c>
      <c r="T443" s="6" t="s">
        <v>59</v>
      </c>
      <c r="U443" s="5" t="s">
        <v>103</v>
      </c>
    </row>
    <row r="444" spans="1:22" ht="12.75" customHeight="1">
      <c r="A444" s="11" t="s">
        <v>83</v>
      </c>
      <c r="B444" s="11"/>
      <c r="C444" s="7">
        <f t="shared" ref="C444:N444" si="144">SUM(C430:C443)</f>
        <v>34</v>
      </c>
      <c r="D444" s="7">
        <f t="shared" si="144"/>
        <v>31</v>
      </c>
      <c r="E444" s="7">
        <f t="shared" si="144"/>
        <v>2</v>
      </c>
      <c r="F444" s="7">
        <f t="shared" si="144"/>
        <v>10</v>
      </c>
      <c r="G444" s="7">
        <f t="shared" si="144"/>
        <v>1</v>
      </c>
      <c r="H444" s="7">
        <f t="shared" si="144"/>
        <v>0</v>
      </c>
      <c r="I444" s="7">
        <f t="shared" si="144"/>
        <v>0</v>
      </c>
      <c r="J444" s="7">
        <f t="shared" si="144"/>
        <v>2</v>
      </c>
      <c r="K444" s="7">
        <f t="shared" si="144"/>
        <v>2</v>
      </c>
      <c r="L444" s="7">
        <f t="shared" si="144"/>
        <v>1</v>
      </c>
      <c r="M444" s="7">
        <f t="shared" si="144"/>
        <v>3</v>
      </c>
      <c r="N444" s="7">
        <f t="shared" si="144"/>
        <v>11</v>
      </c>
      <c r="O444" s="38">
        <f t="shared" si="141"/>
        <v>0.32258064516129031</v>
      </c>
      <c r="P444" s="38">
        <f t="shared" si="142"/>
        <v>0.35294117647058826</v>
      </c>
      <c r="Q444" s="38">
        <f t="shared" si="143"/>
        <v>0.35483870967741937</v>
      </c>
      <c r="R444" s="38">
        <f t="shared" si="140"/>
        <v>0.70777988614800758</v>
      </c>
      <c r="T444" s="6" t="s">
        <v>60</v>
      </c>
      <c r="U444" s="5" t="s">
        <v>104</v>
      </c>
    </row>
    <row r="445" spans="1:22" ht="12.75" customHeight="1" thickBot="1">
      <c r="T445" s="6" t="s">
        <v>61</v>
      </c>
      <c r="U445" s="5" t="s">
        <v>105</v>
      </c>
    </row>
    <row r="446" spans="1:22" ht="12.75" customHeight="1">
      <c r="A446" s="35" t="s">
        <v>152</v>
      </c>
      <c r="B446" s="7" t="s">
        <v>52</v>
      </c>
      <c r="C446" s="7" t="s">
        <v>84</v>
      </c>
      <c r="D446" s="7" t="s">
        <v>85</v>
      </c>
      <c r="E446" s="7" t="s">
        <v>86</v>
      </c>
      <c r="F446" s="7" t="s">
        <v>87</v>
      </c>
      <c r="G446" s="7" t="s">
        <v>88</v>
      </c>
      <c r="H446" s="7" t="s">
        <v>89</v>
      </c>
      <c r="I446" s="7" t="s">
        <v>56</v>
      </c>
      <c r="J446" s="7" t="s">
        <v>55</v>
      </c>
      <c r="K446" s="7" t="s">
        <v>90</v>
      </c>
      <c r="L446" s="7" t="s">
        <v>91</v>
      </c>
      <c r="M446" s="7" t="s">
        <v>61</v>
      </c>
      <c r="N446" s="7" t="s">
        <v>62</v>
      </c>
      <c r="O446" s="7" t="s">
        <v>92</v>
      </c>
      <c r="P446" s="7" t="s">
        <v>93</v>
      </c>
      <c r="Q446" s="7" t="s">
        <v>94</v>
      </c>
      <c r="R446" s="7" t="s">
        <v>95</v>
      </c>
      <c r="T446" s="6" t="s">
        <v>62</v>
      </c>
      <c r="U446" s="5" t="s">
        <v>106</v>
      </c>
    </row>
    <row r="447" spans="1:22" ht="12.75" customHeight="1">
      <c r="A447" s="5" t="s">
        <v>69</v>
      </c>
      <c r="B447" s="19" t="s">
        <v>48</v>
      </c>
      <c r="C447" s="19" t="s">
        <v>48</v>
      </c>
      <c r="D447" s="19" t="s">
        <v>48</v>
      </c>
      <c r="E447" s="19" t="s">
        <v>48</v>
      </c>
      <c r="F447" s="19" t="s">
        <v>48</v>
      </c>
      <c r="G447" s="20" t="s">
        <v>48</v>
      </c>
      <c r="H447" s="19" t="s">
        <v>48</v>
      </c>
      <c r="I447" s="19" t="s">
        <v>48</v>
      </c>
      <c r="J447" s="19" t="s">
        <v>48</v>
      </c>
      <c r="K447" s="19" t="s">
        <v>48</v>
      </c>
      <c r="L447" s="19" t="s">
        <v>48</v>
      </c>
      <c r="M447" s="19" t="s">
        <v>48</v>
      </c>
      <c r="N447" s="19" t="s">
        <v>48</v>
      </c>
      <c r="O447" s="9" t="e">
        <f t="shared" ref="O447:O456" si="145">SUM(K447/G447)*7</f>
        <v>#VALUE!</v>
      </c>
      <c r="P447" s="9" t="e">
        <f t="shared" ref="P447:P456" si="146">SUM(I447,M447)/G447</f>
        <v>#VALUE!</v>
      </c>
      <c r="Q447" s="38" t="e">
        <f t="shared" ref="Q447:Q456" si="147">SUM(I447/H447)</f>
        <v>#VALUE!</v>
      </c>
      <c r="R447" s="38" t="e">
        <f t="shared" ref="R447:R456" si="148">SUM(N447/M447)</f>
        <v>#VALUE!</v>
      </c>
      <c r="T447" s="6" t="s">
        <v>63</v>
      </c>
      <c r="U447" s="5" t="s">
        <v>107</v>
      </c>
    </row>
    <row r="448" spans="1:22" ht="12.75" customHeight="1">
      <c r="A448" s="5" t="s">
        <v>71</v>
      </c>
      <c r="B448" s="19" t="s">
        <v>48</v>
      </c>
      <c r="C448" s="19" t="s">
        <v>48</v>
      </c>
      <c r="D448" s="19" t="s">
        <v>48</v>
      </c>
      <c r="E448" s="19" t="s">
        <v>48</v>
      </c>
      <c r="F448" s="19" t="s">
        <v>48</v>
      </c>
      <c r="G448" s="20" t="s">
        <v>48</v>
      </c>
      <c r="H448" s="19" t="s">
        <v>48</v>
      </c>
      <c r="I448" s="19" t="s">
        <v>48</v>
      </c>
      <c r="J448" s="19" t="s">
        <v>48</v>
      </c>
      <c r="K448" s="19" t="s">
        <v>48</v>
      </c>
      <c r="L448" s="19" t="s">
        <v>48</v>
      </c>
      <c r="M448" s="19" t="s">
        <v>48</v>
      </c>
      <c r="N448" s="19" t="s">
        <v>48</v>
      </c>
      <c r="O448" s="9" t="e">
        <f t="shared" si="145"/>
        <v>#VALUE!</v>
      </c>
      <c r="P448" s="9" t="e">
        <f t="shared" si="146"/>
        <v>#VALUE!</v>
      </c>
      <c r="Q448" s="38" t="e">
        <f t="shared" si="147"/>
        <v>#VALUE!</v>
      </c>
      <c r="R448" s="38" t="e">
        <f t="shared" si="148"/>
        <v>#VALUE!</v>
      </c>
      <c r="T448" s="6" t="s">
        <v>64</v>
      </c>
      <c r="U448" s="5" t="s">
        <v>108</v>
      </c>
    </row>
    <row r="449" spans="1:22" ht="12.75" customHeight="1">
      <c r="A449" s="12" t="s">
        <v>72</v>
      </c>
      <c r="B449" s="19" t="s">
        <v>48</v>
      </c>
      <c r="C449" s="19" t="s">
        <v>48</v>
      </c>
      <c r="D449" s="19" t="s">
        <v>48</v>
      </c>
      <c r="E449" s="19" t="s">
        <v>48</v>
      </c>
      <c r="F449" s="19" t="s">
        <v>48</v>
      </c>
      <c r="G449" s="20" t="s">
        <v>48</v>
      </c>
      <c r="H449" s="19" t="s">
        <v>48</v>
      </c>
      <c r="I449" s="19" t="s">
        <v>48</v>
      </c>
      <c r="J449" s="19" t="s">
        <v>48</v>
      </c>
      <c r="K449" s="19" t="s">
        <v>48</v>
      </c>
      <c r="L449" s="19" t="s">
        <v>48</v>
      </c>
      <c r="M449" s="19" t="s">
        <v>48</v>
      </c>
      <c r="N449" s="19" t="s">
        <v>48</v>
      </c>
      <c r="O449" s="9" t="e">
        <f t="shared" si="145"/>
        <v>#VALUE!</v>
      </c>
      <c r="P449" s="9" t="e">
        <f t="shared" si="146"/>
        <v>#VALUE!</v>
      </c>
      <c r="Q449" s="38" t="e">
        <f t="shared" si="147"/>
        <v>#VALUE!</v>
      </c>
      <c r="R449" s="38" t="e">
        <f t="shared" si="148"/>
        <v>#VALUE!</v>
      </c>
      <c r="T449" s="6" t="s">
        <v>65</v>
      </c>
      <c r="U449" s="5" t="s">
        <v>109</v>
      </c>
    </row>
    <row r="450" spans="1:22" ht="12.75" customHeight="1">
      <c r="A450" s="5" t="s">
        <v>75</v>
      </c>
      <c r="B450" s="19" t="s">
        <v>48</v>
      </c>
      <c r="C450" s="19" t="s">
        <v>48</v>
      </c>
      <c r="D450" s="19" t="s">
        <v>48</v>
      </c>
      <c r="E450" s="19" t="s">
        <v>48</v>
      </c>
      <c r="F450" s="19" t="s">
        <v>48</v>
      </c>
      <c r="G450" s="20" t="s">
        <v>48</v>
      </c>
      <c r="H450" s="19" t="s">
        <v>48</v>
      </c>
      <c r="I450" s="19" t="s">
        <v>48</v>
      </c>
      <c r="J450" s="19" t="s">
        <v>48</v>
      </c>
      <c r="K450" s="19" t="s">
        <v>48</v>
      </c>
      <c r="L450" s="19" t="s">
        <v>48</v>
      </c>
      <c r="M450" s="19" t="s">
        <v>48</v>
      </c>
      <c r="N450" s="19" t="s">
        <v>48</v>
      </c>
      <c r="O450" s="9" t="e">
        <f t="shared" si="145"/>
        <v>#VALUE!</v>
      </c>
      <c r="P450" s="9" t="e">
        <f t="shared" si="146"/>
        <v>#VALUE!</v>
      </c>
      <c r="Q450" s="38" t="e">
        <f t="shared" si="147"/>
        <v>#VALUE!</v>
      </c>
      <c r="R450" s="38" t="e">
        <f t="shared" si="148"/>
        <v>#VALUE!</v>
      </c>
      <c r="T450" s="6" t="s">
        <v>66</v>
      </c>
      <c r="U450" s="5" t="s">
        <v>110</v>
      </c>
    </row>
    <row r="451" spans="1:22" ht="12.75" customHeight="1">
      <c r="A451" s="12" t="s">
        <v>76</v>
      </c>
      <c r="B451" s="19">
        <v>1</v>
      </c>
      <c r="C451" s="19">
        <v>1</v>
      </c>
      <c r="D451" s="19">
        <v>0</v>
      </c>
      <c r="E451" s="19">
        <v>0</v>
      </c>
      <c r="F451" s="19">
        <v>0</v>
      </c>
      <c r="G451" s="20">
        <v>7</v>
      </c>
      <c r="H451" s="19">
        <v>27</v>
      </c>
      <c r="I451" s="19">
        <v>3</v>
      </c>
      <c r="J451" s="19">
        <v>2</v>
      </c>
      <c r="K451" s="19">
        <v>2</v>
      </c>
      <c r="L451" s="19">
        <v>2</v>
      </c>
      <c r="M451" s="19">
        <v>3</v>
      </c>
      <c r="N451" s="19">
        <v>6</v>
      </c>
      <c r="O451" s="9">
        <f t="shared" si="145"/>
        <v>2</v>
      </c>
      <c r="P451" s="9">
        <f t="shared" si="146"/>
        <v>0.8571428571428571</v>
      </c>
      <c r="Q451" s="38">
        <f t="shared" si="147"/>
        <v>0.1111111111111111</v>
      </c>
      <c r="R451" s="38">
        <f t="shared" si="148"/>
        <v>2</v>
      </c>
      <c r="T451" s="6" t="s">
        <v>67</v>
      </c>
      <c r="U451" s="36" t="s">
        <v>111</v>
      </c>
    </row>
    <row r="452" spans="1:22" ht="12.75" customHeight="1">
      <c r="A452" s="12" t="s">
        <v>78</v>
      </c>
      <c r="B452" s="19" t="s">
        <v>48</v>
      </c>
      <c r="C452" s="19" t="s">
        <v>48</v>
      </c>
      <c r="D452" s="19" t="s">
        <v>48</v>
      </c>
      <c r="E452" s="19" t="s">
        <v>48</v>
      </c>
      <c r="F452" s="19" t="s">
        <v>48</v>
      </c>
      <c r="G452" s="20" t="s">
        <v>48</v>
      </c>
      <c r="H452" s="19" t="s">
        <v>48</v>
      </c>
      <c r="I452" s="19" t="s">
        <v>48</v>
      </c>
      <c r="J452" s="19" t="s">
        <v>48</v>
      </c>
      <c r="K452" s="19" t="s">
        <v>48</v>
      </c>
      <c r="L452" s="19" t="s">
        <v>48</v>
      </c>
      <c r="M452" s="19" t="s">
        <v>48</v>
      </c>
      <c r="N452" s="19" t="s">
        <v>48</v>
      </c>
      <c r="O452" s="9" t="e">
        <f t="shared" si="145"/>
        <v>#VALUE!</v>
      </c>
      <c r="P452" s="9" t="e">
        <f t="shared" si="146"/>
        <v>#VALUE!</v>
      </c>
      <c r="Q452" s="38" t="e">
        <f t="shared" si="147"/>
        <v>#VALUE!</v>
      </c>
      <c r="R452" s="38" t="e">
        <f t="shared" si="148"/>
        <v>#VALUE!</v>
      </c>
      <c r="T452" s="6" t="s">
        <v>68</v>
      </c>
      <c r="U452" s="12" t="s">
        <v>112</v>
      </c>
    </row>
    <row r="453" spans="1:22" ht="12.75" customHeight="1">
      <c r="A453" s="12" t="s">
        <v>79</v>
      </c>
      <c r="B453" s="19" t="s">
        <v>48</v>
      </c>
      <c r="C453" s="19" t="s">
        <v>48</v>
      </c>
      <c r="D453" s="19" t="s">
        <v>48</v>
      </c>
      <c r="E453" s="19" t="s">
        <v>48</v>
      </c>
      <c r="F453" s="19" t="s">
        <v>48</v>
      </c>
      <c r="G453" s="20" t="s">
        <v>48</v>
      </c>
      <c r="H453" s="19" t="s">
        <v>48</v>
      </c>
      <c r="I453" s="19" t="s">
        <v>48</v>
      </c>
      <c r="J453" s="19" t="s">
        <v>48</v>
      </c>
      <c r="K453" s="19" t="s">
        <v>48</v>
      </c>
      <c r="L453" s="19" t="s">
        <v>48</v>
      </c>
      <c r="M453" s="19" t="s">
        <v>48</v>
      </c>
      <c r="N453" s="19" t="s">
        <v>48</v>
      </c>
      <c r="O453" s="9" t="e">
        <f t="shared" si="145"/>
        <v>#VALUE!</v>
      </c>
      <c r="P453" s="9" t="e">
        <f t="shared" si="146"/>
        <v>#VALUE!</v>
      </c>
      <c r="Q453" s="38" t="e">
        <f t="shared" si="147"/>
        <v>#VALUE!</v>
      </c>
      <c r="R453" s="38" t="e">
        <f t="shared" si="148"/>
        <v>#VALUE!</v>
      </c>
    </row>
    <row r="454" spans="1:22" ht="12.75" customHeight="1">
      <c r="A454" s="5" t="s">
        <v>80</v>
      </c>
      <c r="B454" s="19" t="s">
        <v>48</v>
      </c>
      <c r="C454" s="19" t="s">
        <v>48</v>
      </c>
      <c r="D454" s="19" t="s">
        <v>48</v>
      </c>
      <c r="E454" s="19" t="s">
        <v>48</v>
      </c>
      <c r="F454" s="19" t="s">
        <v>48</v>
      </c>
      <c r="G454" s="20" t="s">
        <v>48</v>
      </c>
      <c r="H454" s="19" t="s">
        <v>48</v>
      </c>
      <c r="I454" s="19" t="s">
        <v>48</v>
      </c>
      <c r="J454" s="19" t="s">
        <v>48</v>
      </c>
      <c r="K454" s="19" t="s">
        <v>48</v>
      </c>
      <c r="L454" s="19" t="s">
        <v>48</v>
      </c>
      <c r="M454" s="19" t="s">
        <v>48</v>
      </c>
      <c r="N454" s="19" t="s">
        <v>48</v>
      </c>
      <c r="O454" s="9" t="e">
        <f t="shared" si="145"/>
        <v>#VALUE!</v>
      </c>
      <c r="P454" s="9" t="e">
        <f t="shared" si="146"/>
        <v>#VALUE!</v>
      </c>
      <c r="Q454" s="38" t="e">
        <f t="shared" si="147"/>
        <v>#VALUE!</v>
      </c>
      <c r="R454" s="38" t="e">
        <f t="shared" si="148"/>
        <v>#VALUE!</v>
      </c>
      <c r="T454" s="6" t="s">
        <v>52</v>
      </c>
      <c r="U454" s="5" t="s">
        <v>96</v>
      </c>
    </row>
    <row r="455" spans="1:22" ht="12.75" customHeight="1">
      <c r="A455" s="5" t="s">
        <v>81</v>
      </c>
      <c r="B455" s="19" t="s">
        <v>48</v>
      </c>
      <c r="C455" s="19" t="s">
        <v>48</v>
      </c>
      <c r="D455" s="19" t="s">
        <v>48</v>
      </c>
      <c r="E455" s="19" t="s">
        <v>48</v>
      </c>
      <c r="F455" s="19" t="s">
        <v>48</v>
      </c>
      <c r="G455" s="20" t="s">
        <v>48</v>
      </c>
      <c r="H455" s="19" t="s">
        <v>48</v>
      </c>
      <c r="I455" s="19" t="s">
        <v>48</v>
      </c>
      <c r="J455" s="19" t="s">
        <v>48</v>
      </c>
      <c r="K455" s="19" t="s">
        <v>48</v>
      </c>
      <c r="L455" s="19" t="s">
        <v>48</v>
      </c>
      <c r="M455" s="19" t="s">
        <v>48</v>
      </c>
      <c r="N455" s="19" t="s">
        <v>48</v>
      </c>
      <c r="O455" s="9" t="e">
        <f t="shared" si="145"/>
        <v>#VALUE!</v>
      </c>
      <c r="P455" s="9" t="e">
        <f t="shared" si="146"/>
        <v>#VALUE!</v>
      </c>
      <c r="Q455" s="38" t="e">
        <f t="shared" si="147"/>
        <v>#VALUE!</v>
      </c>
      <c r="R455" s="38" t="e">
        <f t="shared" si="148"/>
        <v>#VALUE!</v>
      </c>
      <c r="T455" s="6" t="s">
        <v>84</v>
      </c>
      <c r="U455" s="5" t="s">
        <v>113</v>
      </c>
      <c r="V455" s="6"/>
    </row>
    <row r="456" spans="1:22" ht="12.75" customHeight="1">
      <c r="A456" s="11" t="s">
        <v>83</v>
      </c>
      <c r="B456" s="7">
        <v>1</v>
      </c>
      <c r="C456" s="7">
        <f t="shared" ref="C456:N456" si="149">SUM(C448:C455)</f>
        <v>1</v>
      </c>
      <c r="D456" s="7">
        <f t="shared" si="149"/>
        <v>0</v>
      </c>
      <c r="E456" s="7">
        <f t="shared" si="149"/>
        <v>0</v>
      </c>
      <c r="F456" s="7">
        <f t="shared" si="149"/>
        <v>0</v>
      </c>
      <c r="G456" s="37">
        <f t="shared" si="149"/>
        <v>7</v>
      </c>
      <c r="H456" s="7">
        <f t="shared" si="149"/>
        <v>27</v>
      </c>
      <c r="I456" s="7">
        <f t="shared" si="149"/>
        <v>3</v>
      </c>
      <c r="J456" s="7">
        <f t="shared" si="149"/>
        <v>2</v>
      </c>
      <c r="K456" s="7">
        <f t="shared" si="149"/>
        <v>2</v>
      </c>
      <c r="L456" s="7">
        <f t="shared" si="149"/>
        <v>2</v>
      </c>
      <c r="M456" s="7">
        <f t="shared" si="149"/>
        <v>3</v>
      </c>
      <c r="N456" s="7">
        <f t="shared" si="149"/>
        <v>6</v>
      </c>
      <c r="O456" s="9">
        <f t="shared" si="145"/>
        <v>2</v>
      </c>
      <c r="P456" s="9">
        <f t="shared" si="146"/>
        <v>0.8571428571428571</v>
      </c>
      <c r="Q456" s="38">
        <f t="shared" si="147"/>
        <v>0.1111111111111111</v>
      </c>
      <c r="R456" s="38">
        <f t="shared" si="148"/>
        <v>2</v>
      </c>
      <c r="T456" s="6" t="s">
        <v>85</v>
      </c>
      <c r="U456" s="5" t="s">
        <v>114</v>
      </c>
      <c r="V456" s="6"/>
    </row>
    <row r="457" spans="1:22" ht="12.75" customHeight="1">
      <c r="T457" s="6" t="s">
        <v>86</v>
      </c>
      <c r="U457" s="5" t="s">
        <v>115</v>
      </c>
      <c r="V457" s="6"/>
    </row>
    <row r="458" spans="1:22" ht="12.75" customHeight="1">
      <c r="A458" s="2" t="s">
        <v>258</v>
      </c>
      <c r="L458" s="11"/>
      <c r="M458" s="12"/>
      <c r="N458" s="11"/>
      <c r="O458" s="5"/>
      <c r="P458" s="5"/>
      <c r="Q458" s="11"/>
      <c r="R458" s="11"/>
      <c r="T458" s="6" t="s">
        <v>87</v>
      </c>
      <c r="U458" s="5" t="s">
        <v>116</v>
      </c>
      <c r="V458" s="6"/>
    </row>
    <row r="459" spans="1:22" ht="12.75" customHeight="1">
      <c r="A459" s="11" t="s">
        <v>0</v>
      </c>
      <c r="B459" s="11" t="s">
        <v>1</v>
      </c>
      <c r="C459" s="11" t="s">
        <v>2</v>
      </c>
      <c r="D459" s="11" t="s">
        <v>3</v>
      </c>
      <c r="E459" s="11" t="s">
        <v>4</v>
      </c>
      <c r="F459" s="11" t="s">
        <v>5</v>
      </c>
      <c r="G459" s="11" t="s">
        <v>6</v>
      </c>
      <c r="H459" s="11" t="s">
        <v>7</v>
      </c>
      <c r="I459" s="11" t="s">
        <v>8</v>
      </c>
      <c r="K459" s="11" t="s">
        <v>9</v>
      </c>
      <c r="L459" s="11"/>
      <c r="O459" s="11"/>
      <c r="P459" s="5"/>
      <c r="Q459" s="5"/>
      <c r="R459" s="5"/>
      <c r="T459" s="6" t="s">
        <v>88</v>
      </c>
      <c r="U459" s="5" t="s">
        <v>117</v>
      </c>
      <c r="V459" s="6"/>
    </row>
    <row r="460" spans="1:22" ht="12.75" customHeight="1">
      <c r="A460" s="12" t="s">
        <v>12</v>
      </c>
      <c r="B460" s="5">
        <v>0</v>
      </c>
      <c r="C460" s="5">
        <v>8</v>
      </c>
      <c r="D460" s="5">
        <v>0</v>
      </c>
      <c r="E460" s="5">
        <v>1</v>
      </c>
      <c r="F460" s="13">
        <v>2</v>
      </c>
      <c r="G460" s="13">
        <v>6</v>
      </c>
      <c r="H460" s="13">
        <v>3</v>
      </c>
      <c r="I460" s="2">
        <f>SUM(B460:H460)</f>
        <v>20</v>
      </c>
      <c r="K460" s="12" t="s">
        <v>256</v>
      </c>
      <c r="L460" s="11"/>
      <c r="O460" s="11"/>
      <c r="P460" s="5"/>
      <c r="Q460" s="5"/>
      <c r="R460" s="5"/>
      <c r="T460" s="6" t="s">
        <v>89</v>
      </c>
      <c r="U460" s="5" t="s">
        <v>118</v>
      </c>
      <c r="V460" s="6"/>
    </row>
    <row r="461" spans="1:22" ht="12.75" customHeight="1" thickBot="1">
      <c r="A461" s="12" t="s">
        <v>28</v>
      </c>
      <c r="B461" s="5">
        <v>0</v>
      </c>
      <c r="C461" s="5">
        <v>0</v>
      </c>
      <c r="D461" s="5">
        <v>5</v>
      </c>
      <c r="E461" s="5">
        <v>0</v>
      </c>
      <c r="F461" s="13">
        <v>1</v>
      </c>
      <c r="G461" s="13">
        <v>0</v>
      </c>
      <c r="H461" s="13">
        <v>1</v>
      </c>
      <c r="I461" s="2">
        <f>SUM(B461:H461)</f>
        <v>7</v>
      </c>
      <c r="K461" s="12" t="s">
        <v>257</v>
      </c>
      <c r="O461" s="5"/>
      <c r="P461" s="5"/>
      <c r="Q461" s="5"/>
      <c r="R461" s="5"/>
      <c r="T461" s="6" t="s">
        <v>56</v>
      </c>
      <c r="U461" s="5" t="s">
        <v>100</v>
      </c>
      <c r="V461" s="6"/>
    </row>
    <row r="462" spans="1:22" ht="12.75" customHeight="1">
      <c r="A462" s="35" t="s">
        <v>151</v>
      </c>
      <c r="B462" s="7" t="s">
        <v>52</v>
      </c>
      <c r="C462" s="7" t="s">
        <v>53</v>
      </c>
      <c r="D462" s="7" t="s">
        <v>54</v>
      </c>
      <c r="E462" s="7" t="s">
        <v>55</v>
      </c>
      <c r="F462" s="7" t="s">
        <v>56</v>
      </c>
      <c r="G462" s="7" t="s">
        <v>57</v>
      </c>
      <c r="H462" s="7" t="s">
        <v>58</v>
      </c>
      <c r="I462" s="7" t="s">
        <v>59</v>
      </c>
      <c r="J462" s="7" t="s">
        <v>60</v>
      </c>
      <c r="K462" s="7" t="s">
        <v>61</v>
      </c>
      <c r="L462" s="7" t="s">
        <v>62</v>
      </c>
      <c r="M462" s="7" t="s">
        <v>63</v>
      </c>
      <c r="N462" s="7" t="s">
        <v>64</v>
      </c>
      <c r="O462" s="7" t="s">
        <v>65</v>
      </c>
      <c r="P462" s="7" t="s">
        <v>66</v>
      </c>
      <c r="Q462" s="7" t="s">
        <v>67</v>
      </c>
      <c r="R462" s="7" t="s">
        <v>68</v>
      </c>
      <c r="T462" s="6" t="s">
        <v>55</v>
      </c>
      <c r="U462" s="5" t="s">
        <v>99</v>
      </c>
      <c r="V462" s="6"/>
    </row>
    <row r="463" spans="1:22" ht="12.75" customHeight="1">
      <c r="A463" s="5" t="s">
        <v>69</v>
      </c>
      <c r="B463" s="16">
        <v>1</v>
      </c>
      <c r="C463" s="16">
        <v>5</v>
      </c>
      <c r="D463" s="16">
        <v>3</v>
      </c>
      <c r="E463" s="16">
        <v>2</v>
      </c>
      <c r="F463" s="16">
        <v>1</v>
      </c>
      <c r="G463" s="16">
        <v>0</v>
      </c>
      <c r="H463" s="16">
        <v>0</v>
      </c>
      <c r="I463" s="16">
        <v>0</v>
      </c>
      <c r="J463" s="16">
        <v>0</v>
      </c>
      <c r="K463" s="16">
        <v>2</v>
      </c>
      <c r="L463" s="16">
        <v>0</v>
      </c>
      <c r="M463" s="16">
        <v>0</v>
      </c>
      <c r="N463" s="16">
        <v>1</v>
      </c>
      <c r="O463" s="38">
        <f t="shared" ref="O463:O477" si="150">SUM(F463/D463)</f>
        <v>0.33333333333333331</v>
      </c>
      <c r="P463" s="38">
        <f t="shared" ref="P463:P477" si="151">SUM(F463,K463)/C463</f>
        <v>0.6</v>
      </c>
      <c r="Q463" s="38">
        <f t="shared" ref="Q463:Q477" si="152">SUM(N463/D463)</f>
        <v>0.33333333333333331</v>
      </c>
      <c r="R463" s="38">
        <f t="shared" ref="R463:R477" si="153">SUM(P463:Q463)</f>
        <v>0.93333333333333335</v>
      </c>
      <c r="T463" s="6" t="s">
        <v>90</v>
      </c>
      <c r="U463" s="5" t="s">
        <v>119</v>
      </c>
    </row>
    <row r="464" spans="1:22" ht="12.75" customHeight="1">
      <c r="A464" s="12" t="s">
        <v>70</v>
      </c>
      <c r="B464" s="16">
        <v>1</v>
      </c>
      <c r="C464" s="16">
        <v>5</v>
      </c>
      <c r="D464" s="16">
        <v>2</v>
      </c>
      <c r="E464" s="16">
        <v>3</v>
      </c>
      <c r="F464" s="16">
        <v>2</v>
      </c>
      <c r="G464" s="16">
        <v>0</v>
      </c>
      <c r="H464" s="16">
        <v>0</v>
      </c>
      <c r="I464" s="16">
        <v>0</v>
      </c>
      <c r="J464" s="16">
        <v>0</v>
      </c>
      <c r="K464" s="16">
        <v>3</v>
      </c>
      <c r="L464" s="16">
        <v>0</v>
      </c>
      <c r="M464" s="16">
        <v>0</v>
      </c>
      <c r="N464" s="16">
        <v>2</v>
      </c>
      <c r="O464" s="38">
        <f t="shared" si="150"/>
        <v>1</v>
      </c>
      <c r="P464" s="38">
        <f t="shared" si="151"/>
        <v>1</v>
      </c>
      <c r="Q464" s="38">
        <f t="shared" si="152"/>
        <v>1</v>
      </c>
      <c r="R464" s="38">
        <f t="shared" si="153"/>
        <v>2</v>
      </c>
      <c r="T464" s="6" t="s">
        <v>91</v>
      </c>
      <c r="U464" s="5" t="s">
        <v>120</v>
      </c>
    </row>
    <row r="465" spans="1:22" ht="12.75" customHeight="1">
      <c r="A465" s="5" t="s">
        <v>71</v>
      </c>
      <c r="B465" s="19" t="s">
        <v>48</v>
      </c>
      <c r="C465" s="19" t="s">
        <v>48</v>
      </c>
      <c r="D465" s="19" t="s">
        <v>48</v>
      </c>
      <c r="E465" s="19" t="s">
        <v>48</v>
      </c>
      <c r="F465" s="19" t="s">
        <v>48</v>
      </c>
      <c r="G465" s="20" t="s">
        <v>48</v>
      </c>
      <c r="H465" s="19" t="s">
        <v>48</v>
      </c>
      <c r="I465" s="19" t="s">
        <v>48</v>
      </c>
      <c r="J465" s="19" t="s">
        <v>48</v>
      </c>
      <c r="K465" s="19" t="s">
        <v>48</v>
      </c>
      <c r="L465" s="19" t="s">
        <v>48</v>
      </c>
      <c r="M465" s="19" t="s">
        <v>48</v>
      </c>
      <c r="N465" s="19" t="s">
        <v>48</v>
      </c>
      <c r="O465" s="38" t="e">
        <f t="shared" si="150"/>
        <v>#VALUE!</v>
      </c>
      <c r="P465" s="38" t="e">
        <f t="shared" si="151"/>
        <v>#VALUE!</v>
      </c>
      <c r="Q465" s="38" t="e">
        <f t="shared" si="152"/>
        <v>#VALUE!</v>
      </c>
      <c r="R465" s="38" t="e">
        <f t="shared" si="153"/>
        <v>#VALUE!</v>
      </c>
      <c r="T465" s="6" t="s">
        <v>61</v>
      </c>
      <c r="U465" s="5" t="s">
        <v>105</v>
      </c>
    </row>
    <row r="466" spans="1:22" ht="12.75" customHeight="1">
      <c r="A466" s="5" t="s">
        <v>72</v>
      </c>
      <c r="B466" s="10">
        <v>1</v>
      </c>
      <c r="C466" s="16">
        <v>5</v>
      </c>
      <c r="D466" s="16">
        <v>5</v>
      </c>
      <c r="E466" s="10">
        <v>1</v>
      </c>
      <c r="F466" s="16">
        <v>2</v>
      </c>
      <c r="G466" s="10">
        <v>0</v>
      </c>
      <c r="H466" s="10">
        <v>0</v>
      </c>
      <c r="I466" s="10">
        <v>0</v>
      </c>
      <c r="J466" s="10">
        <v>2</v>
      </c>
      <c r="K466" s="16">
        <v>0</v>
      </c>
      <c r="L466" s="10">
        <v>0</v>
      </c>
      <c r="M466" s="10">
        <v>1</v>
      </c>
      <c r="N466" s="16">
        <v>2</v>
      </c>
      <c r="O466" s="38">
        <f t="shared" si="150"/>
        <v>0.4</v>
      </c>
      <c r="P466" s="38">
        <f t="shared" si="151"/>
        <v>0.4</v>
      </c>
      <c r="Q466" s="38">
        <f t="shared" si="152"/>
        <v>0.4</v>
      </c>
      <c r="R466" s="38">
        <f t="shared" si="153"/>
        <v>0.8</v>
      </c>
      <c r="T466" s="6" t="s">
        <v>62</v>
      </c>
      <c r="U466" s="5" t="s">
        <v>106</v>
      </c>
    </row>
    <row r="467" spans="1:22" ht="12.75" customHeight="1">
      <c r="A467" s="5" t="s">
        <v>73</v>
      </c>
      <c r="B467" s="10">
        <v>1</v>
      </c>
      <c r="C467" s="10">
        <v>5</v>
      </c>
      <c r="D467" s="10">
        <v>5</v>
      </c>
      <c r="E467" s="10">
        <v>2</v>
      </c>
      <c r="F467" s="10">
        <v>3</v>
      </c>
      <c r="G467" s="16">
        <v>1</v>
      </c>
      <c r="H467" s="16">
        <v>0</v>
      </c>
      <c r="I467" s="16">
        <v>0</v>
      </c>
      <c r="J467" s="16">
        <v>3</v>
      </c>
      <c r="K467" s="16">
        <v>0</v>
      </c>
      <c r="L467" s="16">
        <v>0</v>
      </c>
      <c r="M467" s="16">
        <v>0</v>
      </c>
      <c r="N467" s="16">
        <v>4</v>
      </c>
      <c r="O467" s="38">
        <f t="shared" si="150"/>
        <v>0.6</v>
      </c>
      <c r="P467" s="38">
        <f t="shared" si="151"/>
        <v>0.6</v>
      </c>
      <c r="Q467" s="38">
        <f t="shared" si="152"/>
        <v>0.8</v>
      </c>
      <c r="R467" s="38">
        <f t="shared" si="153"/>
        <v>1.4</v>
      </c>
      <c r="T467" s="6" t="s">
        <v>92</v>
      </c>
      <c r="U467" s="5" t="s">
        <v>121</v>
      </c>
    </row>
    <row r="468" spans="1:22" ht="12.75" customHeight="1">
      <c r="A468" s="5" t="s">
        <v>74</v>
      </c>
      <c r="B468" s="16">
        <v>1</v>
      </c>
      <c r="C468" s="16">
        <v>5</v>
      </c>
      <c r="D468" s="16">
        <v>4</v>
      </c>
      <c r="E468" s="16">
        <v>3</v>
      </c>
      <c r="F468" s="16">
        <v>3</v>
      </c>
      <c r="G468" s="16">
        <v>0</v>
      </c>
      <c r="H468" s="16">
        <v>0</v>
      </c>
      <c r="I468" s="16">
        <v>0</v>
      </c>
      <c r="J468" s="16">
        <v>3</v>
      </c>
      <c r="K468" s="16">
        <v>1</v>
      </c>
      <c r="L468" s="16">
        <v>0</v>
      </c>
      <c r="M468" s="16">
        <v>0</v>
      </c>
      <c r="N468" s="16">
        <v>3</v>
      </c>
      <c r="O468" s="38">
        <f t="shared" si="150"/>
        <v>0.75</v>
      </c>
      <c r="P468" s="38">
        <f t="shared" si="151"/>
        <v>0.8</v>
      </c>
      <c r="Q468" s="38">
        <f t="shared" si="152"/>
        <v>0.75</v>
      </c>
      <c r="R468" s="38">
        <f t="shared" si="153"/>
        <v>1.55</v>
      </c>
      <c r="T468" s="6" t="s">
        <v>93</v>
      </c>
      <c r="U468" s="36" t="s">
        <v>122</v>
      </c>
    </row>
    <row r="469" spans="1:22" ht="12.75" customHeight="1">
      <c r="A469" s="5" t="s">
        <v>75</v>
      </c>
      <c r="B469" s="19" t="s">
        <v>48</v>
      </c>
      <c r="C469" s="19" t="s">
        <v>48</v>
      </c>
      <c r="D469" s="19" t="s">
        <v>48</v>
      </c>
      <c r="E469" s="19" t="s">
        <v>48</v>
      </c>
      <c r="F469" s="19" t="s">
        <v>48</v>
      </c>
      <c r="G469" s="20" t="s">
        <v>48</v>
      </c>
      <c r="H469" s="19" t="s">
        <v>48</v>
      </c>
      <c r="I469" s="19" t="s">
        <v>48</v>
      </c>
      <c r="J469" s="19" t="s">
        <v>48</v>
      </c>
      <c r="K469" s="19" t="s">
        <v>48</v>
      </c>
      <c r="L469" s="19" t="s">
        <v>48</v>
      </c>
      <c r="M469" s="19" t="s">
        <v>48</v>
      </c>
      <c r="N469" s="19" t="s">
        <v>48</v>
      </c>
      <c r="O469" s="38" t="e">
        <f t="shared" si="150"/>
        <v>#VALUE!</v>
      </c>
      <c r="P469" s="38" t="e">
        <f t="shared" si="151"/>
        <v>#VALUE!</v>
      </c>
      <c r="Q469" s="38" t="e">
        <f t="shared" si="152"/>
        <v>#VALUE!</v>
      </c>
      <c r="R469" s="38" t="e">
        <f t="shared" si="153"/>
        <v>#VALUE!</v>
      </c>
      <c r="T469" s="6" t="s">
        <v>94</v>
      </c>
      <c r="U469" s="5" t="s">
        <v>123</v>
      </c>
    </row>
    <row r="470" spans="1:22" ht="12.75" customHeight="1">
      <c r="A470" s="5" t="s">
        <v>76</v>
      </c>
      <c r="B470" s="10">
        <v>1</v>
      </c>
      <c r="C470" s="10">
        <v>5</v>
      </c>
      <c r="D470" s="10">
        <v>5</v>
      </c>
      <c r="E470" s="10">
        <v>2</v>
      </c>
      <c r="F470" s="10">
        <v>2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2</v>
      </c>
      <c r="O470" s="38">
        <f t="shared" si="150"/>
        <v>0.4</v>
      </c>
      <c r="P470" s="38">
        <f t="shared" si="151"/>
        <v>0.4</v>
      </c>
      <c r="Q470" s="38">
        <f t="shared" si="152"/>
        <v>0.4</v>
      </c>
      <c r="R470" s="38">
        <f t="shared" si="153"/>
        <v>0.8</v>
      </c>
      <c r="T470" s="6" t="s">
        <v>95</v>
      </c>
      <c r="U470" s="12" t="s">
        <v>124</v>
      </c>
      <c r="V470" s="6"/>
    </row>
    <row r="471" spans="1:22" ht="12.75" customHeight="1">
      <c r="A471" s="5" t="s">
        <v>77</v>
      </c>
      <c r="B471" s="16">
        <v>1</v>
      </c>
      <c r="C471" s="16">
        <v>5</v>
      </c>
      <c r="D471" s="16">
        <v>5</v>
      </c>
      <c r="E471" s="16">
        <v>1</v>
      </c>
      <c r="F471" s="16">
        <v>1</v>
      </c>
      <c r="G471" s="16">
        <v>0</v>
      </c>
      <c r="H471" s="16">
        <v>0</v>
      </c>
      <c r="I471" s="16">
        <v>0</v>
      </c>
      <c r="J471" s="16">
        <v>1</v>
      </c>
      <c r="K471" s="16">
        <v>0</v>
      </c>
      <c r="L471" s="16">
        <v>3</v>
      </c>
      <c r="M471" s="16">
        <v>0</v>
      </c>
      <c r="N471" s="16">
        <v>1</v>
      </c>
      <c r="O471" s="38">
        <f t="shared" si="150"/>
        <v>0.2</v>
      </c>
      <c r="P471" s="38">
        <f t="shared" si="151"/>
        <v>0.2</v>
      </c>
      <c r="Q471" s="38">
        <f t="shared" si="152"/>
        <v>0.2</v>
      </c>
      <c r="R471" s="38">
        <f t="shared" si="153"/>
        <v>0.4</v>
      </c>
    </row>
    <row r="472" spans="1:22" ht="12.75" customHeight="1">
      <c r="A472" s="5" t="s">
        <v>78</v>
      </c>
      <c r="B472" s="19" t="s">
        <v>48</v>
      </c>
      <c r="C472" s="19" t="s">
        <v>48</v>
      </c>
      <c r="D472" s="19" t="s">
        <v>48</v>
      </c>
      <c r="E472" s="19" t="s">
        <v>48</v>
      </c>
      <c r="F472" s="19" t="s">
        <v>48</v>
      </c>
      <c r="G472" s="20" t="s">
        <v>48</v>
      </c>
      <c r="H472" s="19" t="s">
        <v>48</v>
      </c>
      <c r="I472" s="19" t="s">
        <v>48</v>
      </c>
      <c r="J472" s="19" t="s">
        <v>48</v>
      </c>
      <c r="K472" s="19" t="s">
        <v>48</v>
      </c>
      <c r="L472" s="19" t="s">
        <v>48</v>
      </c>
      <c r="M472" s="19" t="s">
        <v>48</v>
      </c>
      <c r="N472" s="19" t="s">
        <v>48</v>
      </c>
      <c r="O472" s="38" t="e">
        <f t="shared" si="150"/>
        <v>#VALUE!</v>
      </c>
      <c r="P472" s="38" t="e">
        <f t="shared" si="151"/>
        <v>#VALUE!</v>
      </c>
      <c r="Q472" s="38" t="e">
        <f t="shared" si="152"/>
        <v>#VALUE!</v>
      </c>
      <c r="R472" s="38" t="e">
        <f t="shared" si="153"/>
        <v>#VALUE!</v>
      </c>
      <c r="T472" s="6" t="s">
        <v>52</v>
      </c>
      <c r="U472" s="36" t="s">
        <v>96</v>
      </c>
    </row>
    <row r="473" spans="1:22" ht="12.75" customHeight="1">
      <c r="A473" s="5" t="s">
        <v>79</v>
      </c>
      <c r="B473" s="19" t="s">
        <v>48</v>
      </c>
      <c r="C473" s="19" t="s">
        <v>48</v>
      </c>
      <c r="D473" s="19" t="s">
        <v>48</v>
      </c>
      <c r="E473" s="19" t="s">
        <v>48</v>
      </c>
      <c r="F473" s="19" t="s">
        <v>48</v>
      </c>
      <c r="G473" s="20" t="s">
        <v>48</v>
      </c>
      <c r="H473" s="19" t="s">
        <v>48</v>
      </c>
      <c r="I473" s="19" t="s">
        <v>48</v>
      </c>
      <c r="J473" s="19" t="s">
        <v>48</v>
      </c>
      <c r="K473" s="19" t="s">
        <v>48</v>
      </c>
      <c r="L473" s="19" t="s">
        <v>48</v>
      </c>
      <c r="M473" s="19" t="s">
        <v>48</v>
      </c>
      <c r="N473" s="19" t="s">
        <v>48</v>
      </c>
      <c r="O473" s="38" t="e">
        <f t="shared" si="150"/>
        <v>#VALUE!</v>
      </c>
      <c r="P473" s="38" t="e">
        <f t="shared" si="151"/>
        <v>#VALUE!</v>
      </c>
      <c r="Q473" s="38" t="e">
        <f t="shared" si="152"/>
        <v>#VALUE!</v>
      </c>
      <c r="R473" s="38" t="e">
        <f t="shared" si="153"/>
        <v>#VALUE!</v>
      </c>
      <c r="T473" s="6" t="s">
        <v>53</v>
      </c>
      <c r="U473" s="5" t="s">
        <v>97</v>
      </c>
    </row>
    <row r="474" spans="1:22" ht="12.75" customHeight="1">
      <c r="A474" s="5" t="s">
        <v>80</v>
      </c>
      <c r="B474" s="16">
        <v>1</v>
      </c>
      <c r="C474" s="16">
        <v>5</v>
      </c>
      <c r="D474" s="16">
        <v>4</v>
      </c>
      <c r="E474" s="16">
        <v>3</v>
      </c>
      <c r="F474" s="16">
        <v>3</v>
      </c>
      <c r="G474" s="16">
        <v>1</v>
      </c>
      <c r="H474" s="16">
        <v>0</v>
      </c>
      <c r="I474" s="16">
        <v>0</v>
      </c>
      <c r="J474" s="16">
        <v>5</v>
      </c>
      <c r="K474" s="16">
        <v>1</v>
      </c>
      <c r="L474" s="16">
        <v>0</v>
      </c>
      <c r="M474" s="16">
        <v>0</v>
      </c>
      <c r="N474" s="16">
        <v>4</v>
      </c>
      <c r="O474" s="38">
        <f t="shared" si="150"/>
        <v>0.75</v>
      </c>
      <c r="P474" s="38">
        <f t="shared" si="151"/>
        <v>0.8</v>
      </c>
      <c r="Q474" s="38">
        <f t="shared" si="152"/>
        <v>1</v>
      </c>
      <c r="R474" s="38">
        <f t="shared" si="153"/>
        <v>1.8</v>
      </c>
      <c r="T474" s="6" t="s">
        <v>54</v>
      </c>
      <c r="U474" s="5" t="s">
        <v>98</v>
      </c>
    </row>
    <row r="475" spans="1:22" ht="12.75" customHeight="1">
      <c r="A475" s="5" t="s">
        <v>81</v>
      </c>
      <c r="B475" s="19">
        <v>1</v>
      </c>
      <c r="C475" s="19">
        <v>6</v>
      </c>
      <c r="D475" s="19">
        <v>6</v>
      </c>
      <c r="E475" s="19">
        <v>1</v>
      </c>
      <c r="F475" s="19">
        <v>3</v>
      </c>
      <c r="G475" s="16">
        <v>2</v>
      </c>
      <c r="H475" s="19">
        <v>0</v>
      </c>
      <c r="I475" s="19">
        <v>0</v>
      </c>
      <c r="J475" s="19">
        <v>5</v>
      </c>
      <c r="K475" s="19">
        <v>0</v>
      </c>
      <c r="L475" s="19">
        <v>0</v>
      </c>
      <c r="M475" s="19">
        <v>1</v>
      </c>
      <c r="N475" s="19">
        <v>5</v>
      </c>
      <c r="O475" s="38">
        <f t="shared" si="150"/>
        <v>0.5</v>
      </c>
      <c r="P475" s="38">
        <f t="shared" si="151"/>
        <v>0.5</v>
      </c>
      <c r="Q475" s="38">
        <f t="shared" si="152"/>
        <v>0.83333333333333337</v>
      </c>
      <c r="R475" s="38">
        <f t="shared" si="153"/>
        <v>1.3333333333333335</v>
      </c>
      <c r="T475" s="6" t="s">
        <v>55</v>
      </c>
      <c r="U475" s="5" t="s">
        <v>99</v>
      </c>
    </row>
    <row r="476" spans="1:22" ht="12.75" customHeight="1">
      <c r="A476" s="5" t="s">
        <v>82</v>
      </c>
      <c r="B476" s="16">
        <v>1</v>
      </c>
      <c r="C476" s="16">
        <v>5</v>
      </c>
      <c r="D476" s="16">
        <v>4</v>
      </c>
      <c r="E476" s="16">
        <v>2</v>
      </c>
      <c r="F476" s="16">
        <v>1</v>
      </c>
      <c r="G476" s="16">
        <v>0</v>
      </c>
      <c r="H476" s="16">
        <v>0</v>
      </c>
      <c r="I476" s="16">
        <v>0</v>
      </c>
      <c r="J476" s="16">
        <v>1</v>
      </c>
      <c r="K476" s="16">
        <v>1</v>
      </c>
      <c r="L476" s="16">
        <v>0</v>
      </c>
      <c r="M476" s="16">
        <v>0</v>
      </c>
      <c r="N476" s="16">
        <v>1</v>
      </c>
      <c r="O476" s="38">
        <f t="shared" si="150"/>
        <v>0.25</v>
      </c>
      <c r="P476" s="38">
        <f t="shared" si="151"/>
        <v>0.4</v>
      </c>
      <c r="Q476" s="38">
        <f t="shared" si="152"/>
        <v>0.25</v>
      </c>
      <c r="R476" s="38">
        <f t="shared" si="153"/>
        <v>0.65</v>
      </c>
      <c r="T476" s="6" t="s">
        <v>56</v>
      </c>
      <c r="U476" s="5" t="s">
        <v>100</v>
      </c>
    </row>
    <row r="477" spans="1:22" ht="12.75" customHeight="1">
      <c r="A477" s="11" t="s">
        <v>83</v>
      </c>
      <c r="B477" s="11"/>
      <c r="C477" s="7">
        <f t="shared" ref="C477:N477" si="154">SUM(C463:C476)</f>
        <v>51</v>
      </c>
      <c r="D477" s="7">
        <f t="shared" si="154"/>
        <v>43</v>
      </c>
      <c r="E477" s="7">
        <f t="shared" si="154"/>
        <v>20</v>
      </c>
      <c r="F477" s="7">
        <f t="shared" si="154"/>
        <v>21</v>
      </c>
      <c r="G477" s="7">
        <f t="shared" si="154"/>
        <v>4</v>
      </c>
      <c r="H477" s="7">
        <f t="shared" si="154"/>
        <v>0</v>
      </c>
      <c r="I477" s="7">
        <f t="shared" si="154"/>
        <v>0</v>
      </c>
      <c r="J477" s="7">
        <f t="shared" si="154"/>
        <v>20</v>
      </c>
      <c r="K477" s="7">
        <f t="shared" si="154"/>
        <v>8</v>
      </c>
      <c r="L477" s="7">
        <f t="shared" si="154"/>
        <v>3</v>
      </c>
      <c r="M477" s="7">
        <f t="shared" si="154"/>
        <v>2</v>
      </c>
      <c r="N477" s="7">
        <f t="shared" si="154"/>
        <v>25</v>
      </c>
      <c r="O477" s="38">
        <f t="shared" si="150"/>
        <v>0.48837209302325579</v>
      </c>
      <c r="P477" s="38">
        <f t="shared" si="151"/>
        <v>0.56862745098039214</v>
      </c>
      <c r="Q477" s="38">
        <f t="shared" si="152"/>
        <v>0.58139534883720934</v>
      </c>
      <c r="R477" s="38">
        <f t="shared" si="153"/>
        <v>1.1500227998176014</v>
      </c>
      <c r="T477" s="6" t="s">
        <v>57</v>
      </c>
      <c r="U477" s="5" t="s">
        <v>101</v>
      </c>
    </row>
    <row r="478" spans="1:22" ht="12.75" customHeight="1" thickBot="1">
      <c r="T478" s="6" t="s">
        <v>58</v>
      </c>
      <c r="U478" s="5" t="s">
        <v>102</v>
      </c>
    </row>
    <row r="479" spans="1:22" ht="12.75" customHeight="1">
      <c r="A479" s="35" t="s">
        <v>152</v>
      </c>
      <c r="B479" s="7" t="s">
        <v>52</v>
      </c>
      <c r="C479" s="7" t="s">
        <v>84</v>
      </c>
      <c r="D479" s="7" t="s">
        <v>85</v>
      </c>
      <c r="E479" s="7" t="s">
        <v>86</v>
      </c>
      <c r="F479" s="7" t="s">
        <v>87</v>
      </c>
      <c r="G479" s="7" t="s">
        <v>88</v>
      </c>
      <c r="H479" s="7" t="s">
        <v>89</v>
      </c>
      <c r="I479" s="7" t="s">
        <v>56</v>
      </c>
      <c r="J479" s="7" t="s">
        <v>55</v>
      </c>
      <c r="K479" s="7" t="s">
        <v>90</v>
      </c>
      <c r="L479" s="7" t="s">
        <v>91</v>
      </c>
      <c r="M479" s="7" t="s">
        <v>61</v>
      </c>
      <c r="N479" s="7" t="s">
        <v>62</v>
      </c>
      <c r="O479" s="7" t="s">
        <v>92</v>
      </c>
      <c r="P479" s="7" t="s">
        <v>93</v>
      </c>
      <c r="Q479" s="7" t="s">
        <v>94</v>
      </c>
      <c r="R479" s="7" t="s">
        <v>95</v>
      </c>
      <c r="T479" s="6" t="s">
        <v>59</v>
      </c>
      <c r="U479" s="5" t="s">
        <v>103</v>
      </c>
    </row>
    <row r="480" spans="1:22" ht="12.75" customHeight="1">
      <c r="A480" s="5" t="s">
        <v>69</v>
      </c>
      <c r="B480" s="19" t="s">
        <v>48</v>
      </c>
      <c r="C480" s="19" t="s">
        <v>48</v>
      </c>
      <c r="D480" s="19" t="s">
        <v>48</v>
      </c>
      <c r="E480" s="19" t="s">
        <v>48</v>
      </c>
      <c r="F480" s="19" t="s">
        <v>48</v>
      </c>
      <c r="G480" s="20" t="s">
        <v>48</v>
      </c>
      <c r="H480" s="19" t="s">
        <v>48</v>
      </c>
      <c r="I480" s="19" t="s">
        <v>48</v>
      </c>
      <c r="J480" s="19" t="s">
        <v>48</v>
      </c>
      <c r="K480" s="19" t="s">
        <v>48</v>
      </c>
      <c r="L480" s="19" t="s">
        <v>48</v>
      </c>
      <c r="M480" s="19" t="s">
        <v>48</v>
      </c>
      <c r="N480" s="19" t="s">
        <v>48</v>
      </c>
      <c r="O480" s="9" t="e">
        <f t="shared" ref="O480:O489" si="155">SUM(K480/G480)*7</f>
        <v>#VALUE!</v>
      </c>
      <c r="P480" s="9" t="e">
        <f t="shared" ref="P480:P489" si="156">SUM(I480,M480)/G480</f>
        <v>#VALUE!</v>
      </c>
      <c r="Q480" s="38" t="e">
        <f t="shared" ref="Q480:Q489" si="157">SUM(I480/H480)</f>
        <v>#VALUE!</v>
      </c>
      <c r="R480" s="38" t="e">
        <f t="shared" ref="R480:R489" si="158">SUM(N480/M480)</f>
        <v>#VALUE!</v>
      </c>
      <c r="T480" s="6" t="s">
        <v>60</v>
      </c>
      <c r="U480" s="5" t="s">
        <v>104</v>
      </c>
    </row>
    <row r="481" spans="1:22" ht="12.75" customHeight="1">
      <c r="A481" s="5" t="s">
        <v>71</v>
      </c>
      <c r="B481" s="19" t="s">
        <v>48</v>
      </c>
      <c r="C481" s="19" t="s">
        <v>48</v>
      </c>
      <c r="D481" s="19" t="s">
        <v>48</v>
      </c>
      <c r="E481" s="19" t="s">
        <v>48</v>
      </c>
      <c r="F481" s="19" t="s">
        <v>48</v>
      </c>
      <c r="G481" s="20" t="s">
        <v>48</v>
      </c>
      <c r="H481" s="19" t="s">
        <v>48</v>
      </c>
      <c r="I481" s="19" t="s">
        <v>48</v>
      </c>
      <c r="J481" s="19" t="s">
        <v>48</v>
      </c>
      <c r="K481" s="19" t="s">
        <v>48</v>
      </c>
      <c r="L481" s="19" t="s">
        <v>48</v>
      </c>
      <c r="M481" s="19" t="s">
        <v>48</v>
      </c>
      <c r="N481" s="19" t="s">
        <v>48</v>
      </c>
      <c r="O481" s="9" t="e">
        <f t="shared" si="155"/>
        <v>#VALUE!</v>
      </c>
      <c r="P481" s="9" t="e">
        <f t="shared" si="156"/>
        <v>#VALUE!</v>
      </c>
      <c r="Q481" s="38" t="e">
        <f t="shared" si="157"/>
        <v>#VALUE!</v>
      </c>
      <c r="R481" s="38" t="e">
        <f t="shared" si="158"/>
        <v>#VALUE!</v>
      </c>
      <c r="T481" s="6" t="s">
        <v>61</v>
      </c>
      <c r="U481" s="5" t="s">
        <v>105</v>
      </c>
    </row>
    <row r="482" spans="1:22" ht="12.75" customHeight="1">
      <c r="A482" s="12" t="s">
        <v>72</v>
      </c>
      <c r="B482" s="19" t="s">
        <v>48</v>
      </c>
      <c r="C482" s="19" t="s">
        <v>48</v>
      </c>
      <c r="D482" s="19" t="s">
        <v>48</v>
      </c>
      <c r="E482" s="19" t="s">
        <v>48</v>
      </c>
      <c r="F482" s="19" t="s">
        <v>48</v>
      </c>
      <c r="G482" s="20" t="s">
        <v>48</v>
      </c>
      <c r="H482" s="19" t="s">
        <v>48</v>
      </c>
      <c r="I482" s="19" t="s">
        <v>48</v>
      </c>
      <c r="J482" s="19" t="s">
        <v>48</v>
      </c>
      <c r="K482" s="19" t="s">
        <v>48</v>
      </c>
      <c r="L482" s="19" t="s">
        <v>48</v>
      </c>
      <c r="M482" s="19" t="s">
        <v>48</v>
      </c>
      <c r="N482" s="19" t="s">
        <v>48</v>
      </c>
      <c r="O482" s="9" t="e">
        <f t="shared" si="155"/>
        <v>#VALUE!</v>
      </c>
      <c r="P482" s="9" t="e">
        <f t="shared" si="156"/>
        <v>#VALUE!</v>
      </c>
      <c r="Q482" s="38" t="e">
        <f t="shared" si="157"/>
        <v>#VALUE!</v>
      </c>
      <c r="R482" s="38" t="e">
        <f t="shared" si="158"/>
        <v>#VALUE!</v>
      </c>
      <c r="T482" s="6" t="s">
        <v>62</v>
      </c>
      <c r="U482" s="5" t="s">
        <v>106</v>
      </c>
    </row>
    <row r="483" spans="1:22" ht="12.75" customHeight="1">
      <c r="A483" s="5" t="s">
        <v>75</v>
      </c>
      <c r="B483" s="19" t="s">
        <v>48</v>
      </c>
      <c r="C483" s="19" t="s">
        <v>48</v>
      </c>
      <c r="D483" s="19" t="s">
        <v>48</v>
      </c>
      <c r="E483" s="19" t="s">
        <v>48</v>
      </c>
      <c r="F483" s="19" t="s">
        <v>48</v>
      </c>
      <c r="G483" s="20" t="s">
        <v>48</v>
      </c>
      <c r="H483" s="19" t="s">
        <v>48</v>
      </c>
      <c r="I483" s="19" t="s">
        <v>48</v>
      </c>
      <c r="J483" s="19" t="s">
        <v>48</v>
      </c>
      <c r="K483" s="19" t="s">
        <v>48</v>
      </c>
      <c r="L483" s="19" t="s">
        <v>48</v>
      </c>
      <c r="M483" s="19" t="s">
        <v>48</v>
      </c>
      <c r="N483" s="19" t="s">
        <v>48</v>
      </c>
      <c r="O483" s="9" t="e">
        <f t="shared" si="155"/>
        <v>#VALUE!</v>
      </c>
      <c r="P483" s="9" t="e">
        <f t="shared" si="156"/>
        <v>#VALUE!</v>
      </c>
      <c r="Q483" s="38" t="e">
        <f t="shared" si="157"/>
        <v>#VALUE!</v>
      </c>
      <c r="R483" s="38" t="e">
        <f t="shared" si="158"/>
        <v>#VALUE!</v>
      </c>
      <c r="T483" s="6" t="s">
        <v>63</v>
      </c>
      <c r="U483" s="5" t="s">
        <v>107</v>
      </c>
    </row>
    <row r="484" spans="1:22" ht="12.75" customHeight="1">
      <c r="A484" s="12" t="s">
        <v>76</v>
      </c>
      <c r="B484" s="19" t="s">
        <v>48</v>
      </c>
      <c r="C484" s="19" t="s">
        <v>48</v>
      </c>
      <c r="D484" s="19" t="s">
        <v>48</v>
      </c>
      <c r="E484" s="19" t="s">
        <v>48</v>
      </c>
      <c r="F484" s="19" t="s">
        <v>48</v>
      </c>
      <c r="G484" s="20" t="s">
        <v>48</v>
      </c>
      <c r="H484" s="19" t="s">
        <v>48</v>
      </c>
      <c r="I484" s="19" t="s">
        <v>48</v>
      </c>
      <c r="J484" s="19" t="s">
        <v>48</v>
      </c>
      <c r="K484" s="19" t="s">
        <v>48</v>
      </c>
      <c r="L484" s="19" t="s">
        <v>48</v>
      </c>
      <c r="M484" s="19" t="s">
        <v>48</v>
      </c>
      <c r="N484" s="19" t="s">
        <v>48</v>
      </c>
      <c r="O484" s="9" t="e">
        <f t="shared" si="155"/>
        <v>#VALUE!</v>
      </c>
      <c r="P484" s="9" t="e">
        <f t="shared" si="156"/>
        <v>#VALUE!</v>
      </c>
      <c r="Q484" s="38" t="e">
        <f t="shared" si="157"/>
        <v>#VALUE!</v>
      </c>
      <c r="R484" s="38" t="e">
        <f t="shared" si="158"/>
        <v>#VALUE!</v>
      </c>
      <c r="T484" s="6" t="s">
        <v>64</v>
      </c>
      <c r="U484" s="5" t="s">
        <v>108</v>
      </c>
    </row>
    <row r="485" spans="1:22" ht="12.75" customHeight="1">
      <c r="A485" s="12" t="s">
        <v>78</v>
      </c>
      <c r="B485" s="19" t="s">
        <v>48</v>
      </c>
      <c r="C485" s="19" t="s">
        <v>48</v>
      </c>
      <c r="D485" s="19" t="s">
        <v>48</v>
      </c>
      <c r="E485" s="19" t="s">
        <v>48</v>
      </c>
      <c r="F485" s="19" t="s">
        <v>48</v>
      </c>
      <c r="G485" s="20" t="s">
        <v>48</v>
      </c>
      <c r="H485" s="19" t="s">
        <v>48</v>
      </c>
      <c r="I485" s="19" t="s">
        <v>48</v>
      </c>
      <c r="J485" s="19" t="s">
        <v>48</v>
      </c>
      <c r="K485" s="19" t="s">
        <v>48</v>
      </c>
      <c r="L485" s="19" t="s">
        <v>48</v>
      </c>
      <c r="M485" s="19" t="s">
        <v>48</v>
      </c>
      <c r="N485" s="19" t="s">
        <v>48</v>
      </c>
      <c r="O485" s="9" t="e">
        <f t="shared" si="155"/>
        <v>#VALUE!</v>
      </c>
      <c r="P485" s="9" t="e">
        <f t="shared" si="156"/>
        <v>#VALUE!</v>
      </c>
      <c r="Q485" s="38" t="e">
        <f t="shared" si="157"/>
        <v>#VALUE!</v>
      </c>
      <c r="R485" s="38" t="e">
        <f t="shared" si="158"/>
        <v>#VALUE!</v>
      </c>
      <c r="T485" s="6" t="s">
        <v>65</v>
      </c>
      <c r="U485" s="5" t="s">
        <v>109</v>
      </c>
    </row>
    <row r="486" spans="1:22" ht="12.75" customHeight="1">
      <c r="A486" s="12" t="s">
        <v>79</v>
      </c>
      <c r="B486" s="19" t="s">
        <v>48</v>
      </c>
      <c r="C486" s="19" t="s">
        <v>48</v>
      </c>
      <c r="D486" s="19" t="s">
        <v>48</v>
      </c>
      <c r="E486" s="19" t="s">
        <v>48</v>
      </c>
      <c r="F486" s="19" t="s">
        <v>48</v>
      </c>
      <c r="G486" s="20" t="s">
        <v>48</v>
      </c>
      <c r="H486" s="19" t="s">
        <v>48</v>
      </c>
      <c r="I486" s="19" t="s">
        <v>48</v>
      </c>
      <c r="J486" s="19" t="s">
        <v>48</v>
      </c>
      <c r="K486" s="19" t="s">
        <v>48</v>
      </c>
      <c r="L486" s="19" t="s">
        <v>48</v>
      </c>
      <c r="M486" s="19" t="s">
        <v>48</v>
      </c>
      <c r="N486" s="19" t="s">
        <v>48</v>
      </c>
      <c r="O486" s="9" t="e">
        <f t="shared" si="155"/>
        <v>#VALUE!</v>
      </c>
      <c r="P486" s="9" t="e">
        <f t="shared" si="156"/>
        <v>#VALUE!</v>
      </c>
      <c r="Q486" s="38" t="e">
        <f t="shared" si="157"/>
        <v>#VALUE!</v>
      </c>
      <c r="R486" s="38" t="e">
        <f t="shared" si="158"/>
        <v>#VALUE!</v>
      </c>
      <c r="T486" s="6" t="s">
        <v>66</v>
      </c>
      <c r="U486" s="5" t="s">
        <v>110</v>
      </c>
    </row>
    <row r="487" spans="1:22" ht="12.75" customHeight="1">
      <c r="A487" s="5" t="s">
        <v>80</v>
      </c>
      <c r="B487" s="19">
        <v>1</v>
      </c>
      <c r="C487" s="19">
        <v>1</v>
      </c>
      <c r="D487" s="19">
        <v>1</v>
      </c>
      <c r="E487" s="19">
        <v>0</v>
      </c>
      <c r="F487" s="19">
        <v>0</v>
      </c>
      <c r="G487" s="20">
        <v>7</v>
      </c>
      <c r="H487" s="19">
        <v>34</v>
      </c>
      <c r="I487" s="19">
        <v>8</v>
      </c>
      <c r="J487" s="19">
        <v>7</v>
      </c>
      <c r="K487" s="19">
        <v>6</v>
      </c>
      <c r="L487" s="19">
        <v>3</v>
      </c>
      <c r="M487" s="19">
        <v>7</v>
      </c>
      <c r="N487" s="19">
        <v>6</v>
      </c>
      <c r="O487" s="9">
        <f t="shared" si="155"/>
        <v>6</v>
      </c>
      <c r="P487" s="9">
        <f t="shared" si="156"/>
        <v>2.1428571428571428</v>
      </c>
      <c r="Q487" s="38">
        <f t="shared" si="157"/>
        <v>0.23529411764705882</v>
      </c>
      <c r="R487" s="38">
        <f t="shared" si="158"/>
        <v>0.8571428571428571</v>
      </c>
      <c r="T487" s="6" t="s">
        <v>67</v>
      </c>
      <c r="U487" s="36" t="s">
        <v>111</v>
      </c>
    </row>
    <row r="488" spans="1:22" ht="12.75" customHeight="1">
      <c r="A488" s="5" t="s">
        <v>81</v>
      </c>
      <c r="B488" s="19" t="s">
        <v>48</v>
      </c>
      <c r="C488" s="19" t="s">
        <v>48</v>
      </c>
      <c r="D488" s="19" t="s">
        <v>48</v>
      </c>
      <c r="E488" s="19" t="s">
        <v>48</v>
      </c>
      <c r="F488" s="19" t="s">
        <v>48</v>
      </c>
      <c r="G488" s="20" t="s">
        <v>48</v>
      </c>
      <c r="H488" s="19" t="s">
        <v>48</v>
      </c>
      <c r="I488" s="19" t="s">
        <v>48</v>
      </c>
      <c r="J488" s="19" t="s">
        <v>48</v>
      </c>
      <c r="K488" s="19" t="s">
        <v>48</v>
      </c>
      <c r="L488" s="19" t="s">
        <v>48</v>
      </c>
      <c r="M488" s="19" t="s">
        <v>48</v>
      </c>
      <c r="N488" s="19" t="s">
        <v>48</v>
      </c>
      <c r="O488" s="9" t="e">
        <f t="shared" si="155"/>
        <v>#VALUE!</v>
      </c>
      <c r="P488" s="9" t="e">
        <f t="shared" si="156"/>
        <v>#VALUE!</v>
      </c>
      <c r="Q488" s="38" t="e">
        <f t="shared" si="157"/>
        <v>#VALUE!</v>
      </c>
      <c r="R488" s="38" t="e">
        <f t="shared" si="158"/>
        <v>#VALUE!</v>
      </c>
      <c r="T488" s="6" t="s">
        <v>68</v>
      </c>
      <c r="U488" s="12" t="s">
        <v>112</v>
      </c>
    </row>
    <row r="489" spans="1:22" ht="12.75" customHeight="1">
      <c r="A489" s="11" t="s">
        <v>83</v>
      </c>
      <c r="B489" s="7">
        <v>1</v>
      </c>
      <c r="C489" s="7">
        <f t="shared" ref="C489:N489" si="159">SUM(C481:C488)</f>
        <v>1</v>
      </c>
      <c r="D489" s="7">
        <f t="shared" si="159"/>
        <v>1</v>
      </c>
      <c r="E489" s="7">
        <f t="shared" si="159"/>
        <v>0</v>
      </c>
      <c r="F489" s="7">
        <f t="shared" si="159"/>
        <v>0</v>
      </c>
      <c r="G489" s="37">
        <f t="shared" si="159"/>
        <v>7</v>
      </c>
      <c r="H489" s="7">
        <f t="shared" si="159"/>
        <v>34</v>
      </c>
      <c r="I489" s="7">
        <f t="shared" si="159"/>
        <v>8</v>
      </c>
      <c r="J489" s="7">
        <f t="shared" si="159"/>
        <v>7</v>
      </c>
      <c r="K489" s="7">
        <f t="shared" si="159"/>
        <v>6</v>
      </c>
      <c r="L489" s="7">
        <f t="shared" si="159"/>
        <v>3</v>
      </c>
      <c r="M489" s="7">
        <f t="shared" si="159"/>
        <v>7</v>
      </c>
      <c r="N489" s="7">
        <f t="shared" si="159"/>
        <v>6</v>
      </c>
      <c r="O489" s="9">
        <f t="shared" si="155"/>
        <v>6</v>
      </c>
      <c r="P489" s="9">
        <f t="shared" si="156"/>
        <v>2.1428571428571428</v>
      </c>
      <c r="Q489" s="38">
        <f t="shared" si="157"/>
        <v>0.23529411764705882</v>
      </c>
      <c r="R489" s="38">
        <f t="shared" si="158"/>
        <v>0.8571428571428571</v>
      </c>
    </row>
    <row r="490" spans="1:22" ht="12.75" customHeight="1">
      <c r="T490" s="6" t="s">
        <v>52</v>
      </c>
      <c r="U490" s="5" t="s">
        <v>96</v>
      </c>
    </row>
    <row r="491" spans="1:22" ht="12.75" customHeight="1">
      <c r="A491" s="2" t="s">
        <v>125</v>
      </c>
      <c r="L491" s="11"/>
      <c r="M491" s="12"/>
      <c r="N491" s="11"/>
      <c r="O491" s="7"/>
      <c r="P491" s="8"/>
      <c r="Q491" s="7"/>
      <c r="R491" s="7"/>
      <c r="T491" s="6" t="s">
        <v>84</v>
      </c>
      <c r="U491" s="5" t="s">
        <v>113</v>
      </c>
      <c r="V491" s="6"/>
    </row>
    <row r="492" spans="1:22" ht="12.75" customHeight="1">
      <c r="A492" s="11" t="s">
        <v>0</v>
      </c>
      <c r="B492" s="11" t="s">
        <v>1</v>
      </c>
      <c r="C492" s="11" t="s">
        <v>2</v>
      </c>
      <c r="D492" s="11" t="s">
        <v>3</v>
      </c>
      <c r="E492" s="11" t="s">
        <v>4</v>
      </c>
      <c r="F492" s="11" t="s">
        <v>5</v>
      </c>
      <c r="G492" s="11" t="s">
        <v>6</v>
      </c>
      <c r="H492" s="11" t="s">
        <v>7</v>
      </c>
      <c r="I492" s="11" t="s">
        <v>8</v>
      </c>
      <c r="K492" s="11" t="s">
        <v>9</v>
      </c>
      <c r="L492" s="11"/>
      <c r="N492" s="11"/>
      <c r="O492" s="7"/>
      <c r="Q492" s="7"/>
      <c r="R492" s="7"/>
      <c r="T492" s="6" t="s">
        <v>85</v>
      </c>
      <c r="U492" s="5" t="s">
        <v>114</v>
      </c>
      <c r="V492" s="6"/>
    </row>
    <row r="493" spans="1:22" ht="12.75" customHeight="1">
      <c r="A493" s="12" t="s">
        <v>24</v>
      </c>
      <c r="B493" s="5">
        <v>0</v>
      </c>
      <c r="C493" s="5">
        <v>1</v>
      </c>
      <c r="D493" s="5">
        <v>0</v>
      </c>
      <c r="E493" s="5">
        <v>0</v>
      </c>
      <c r="F493" s="13">
        <v>0</v>
      </c>
      <c r="G493" s="13">
        <v>1</v>
      </c>
      <c r="H493" s="13">
        <v>0</v>
      </c>
      <c r="I493" s="2">
        <f>SUM(B493:H493)</f>
        <v>2</v>
      </c>
      <c r="K493" s="12" t="s">
        <v>17</v>
      </c>
      <c r="L493" s="11"/>
      <c r="N493" s="11"/>
      <c r="O493" s="7"/>
      <c r="Q493" s="7"/>
      <c r="R493" s="7"/>
      <c r="T493" s="6" t="s">
        <v>86</v>
      </c>
      <c r="U493" s="5" t="s">
        <v>115</v>
      </c>
      <c r="V493" s="6"/>
    </row>
    <row r="494" spans="1:22" ht="12.75" customHeight="1">
      <c r="A494" s="12" t="s">
        <v>12</v>
      </c>
      <c r="B494" s="5">
        <v>0</v>
      </c>
      <c r="C494" s="5">
        <v>2</v>
      </c>
      <c r="D494" s="5">
        <v>0</v>
      </c>
      <c r="E494" s="5">
        <v>0</v>
      </c>
      <c r="F494" s="13">
        <v>0</v>
      </c>
      <c r="G494" s="13">
        <v>3</v>
      </c>
      <c r="H494" s="13">
        <v>0</v>
      </c>
      <c r="I494" s="2">
        <f>SUM(B494:H494)</f>
        <v>5</v>
      </c>
      <c r="K494" s="12" t="s">
        <v>50</v>
      </c>
      <c r="O494" s="7"/>
      <c r="T494" s="6" t="s">
        <v>87</v>
      </c>
      <c r="U494" s="5" t="s">
        <v>116</v>
      </c>
      <c r="V494" s="6"/>
    </row>
    <row r="495" spans="1:22" ht="12.75" customHeight="1">
      <c r="A495" s="15" t="s">
        <v>51</v>
      </c>
      <c r="B495" s="7" t="s">
        <v>52</v>
      </c>
      <c r="C495" s="7" t="s">
        <v>53</v>
      </c>
      <c r="D495" s="7" t="s">
        <v>54</v>
      </c>
      <c r="E495" s="7" t="s">
        <v>55</v>
      </c>
      <c r="F495" s="7" t="s">
        <v>56</v>
      </c>
      <c r="G495" s="7" t="s">
        <v>57</v>
      </c>
      <c r="H495" s="7" t="s">
        <v>58</v>
      </c>
      <c r="I495" s="7" t="s">
        <v>59</v>
      </c>
      <c r="J495" s="7" t="s">
        <v>60</v>
      </c>
      <c r="K495" s="7" t="s">
        <v>61</v>
      </c>
      <c r="L495" s="7" t="s">
        <v>62</v>
      </c>
      <c r="M495" s="7" t="s">
        <v>63</v>
      </c>
      <c r="N495" s="7" t="s">
        <v>64</v>
      </c>
      <c r="O495" s="7" t="s">
        <v>65</v>
      </c>
      <c r="P495" s="7" t="s">
        <v>66</v>
      </c>
      <c r="Q495" s="7" t="s">
        <v>67</v>
      </c>
      <c r="R495" s="7" t="s">
        <v>68</v>
      </c>
      <c r="T495" s="6" t="s">
        <v>88</v>
      </c>
      <c r="U495" s="5" t="s">
        <v>117</v>
      </c>
      <c r="V495" s="6"/>
    </row>
    <row r="496" spans="1:22" ht="12.75" customHeight="1">
      <c r="A496" s="5" t="s">
        <v>69</v>
      </c>
      <c r="B496" s="16">
        <v>1</v>
      </c>
      <c r="C496" s="16">
        <v>3</v>
      </c>
      <c r="D496" s="16">
        <v>3</v>
      </c>
      <c r="E496" s="16">
        <v>1</v>
      </c>
      <c r="F496" s="16">
        <v>3</v>
      </c>
      <c r="G496" s="16">
        <v>0</v>
      </c>
      <c r="H496" s="16">
        <v>1</v>
      </c>
      <c r="I496" s="16">
        <v>0</v>
      </c>
      <c r="J496" s="16">
        <v>2</v>
      </c>
      <c r="K496" s="16">
        <v>0</v>
      </c>
      <c r="L496" s="16">
        <v>0</v>
      </c>
      <c r="M496" s="16">
        <v>1</v>
      </c>
      <c r="N496" s="16">
        <v>5</v>
      </c>
      <c r="O496" s="38">
        <f t="shared" ref="O496:O510" si="160">SUM(F496/D496)</f>
        <v>1</v>
      </c>
      <c r="P496" s="38">
        <f t="shared" ref="P496:P510" si="161">SUM(F496,K496)/C496</f>
        <v>1</v>
      </c>
      <c r="Q496" s="38">
        <f t="shared" ref="Q496:Q510" si="162">SUM(N496/D496)</f>
        <v>1.6666666666666667</v>
      </c>
      <c r="R496" s="38">
        <f t="shared" ref="R496:R510" si="163">SUM(P496:Q496)</f>
        <v>2.666666666666667</v>
      </c>
      <c r="T496" s="6" t="s">
        <v>89</v>
      </c>
      <c r="U496" s="5" t="s">
        <v>118</v>
      </c>
      <c r="V496" s="6"/>
    </row>
    <row r="497" spans="1:22" ht="12.75" customHeight="1">
      <c r="A497" s="12" t="s">
        <v>70</v>
      </c>
      <c r="B497" s="16">
        <v>1</v>
      </c>
      <c r="C497" s="16">
        <v>3</v>
      </c>
      <c r="D497" s="16">
        <v>3</v>
      </c>
      <c r="E497" s="16">
        <v>0</v>
      </c>
      <c r="F497" s="16">
        <v>1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1</v>
      </c>
      <c r="O497" s="38">
        <f t="shared" si="160"/>
        <v>0.33333333333333331</v>
      </c>
      <c r="P497" s="38">
        <f t="shared" si="161"/>
        <v>0.33333333333333331</v>
      </c>
      <c r="Q497" s="38">
        <f t="shared" si="162"/>
        <v>0.33333333333333331</v>
      </c>
      <c r="R497" s="38">
        <f t="shared" si="163"/>
        <v>0.66666666666666663</v>
      </c>
      <c r="T497" s="6" t="s">
        <v>56</v>
      </c>
      <c r="U497" s="5" t="s">
        <v>100</v>
      </c>
      <c r="V497" s="6"/>
    </row>
    <row r="498" spans="1:22" ht="12.75" customHeight="1">
      <c r="A498" s="5" t="s">
        <v>71</v>
      </c>
      <c r="B498" s="16">
        <v>1</v>
      </c>
      <c r="C498" s="16">
        <v>3</v>
      </c>
      <c r="D498" s="16">
        <v>2</v>
      </c>
      <c r="E498" s="16">
        <v>0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1</v>
      </c>
      <c r="L498" s="16">
        <v>0</v>
      </c>
      <c r="M498" s="16">
        <v>1</v>
      </c>
      <c r="N498" s="16">
        <v>0</v>
      </c>
      <c r="O498" s="38">
        <f t="shared" si="160"/>
        <v>0</v>
      </c>
      <c r="P498" s="38">
        <f t="shared" si="161"/>
        <v>0.33333333333333331</v>
      </c>
      <c r="Q498" s="38">
        <f t="shared" si="162"/>
        <v>0</v>
      </c>
      <c r="R498" s="38">
        <f t="shared" si="163"/>
        <v>0.33333333333333331</v>
      </c>
      <c r="T498" s="6" t="s">
        <v>55</v>
      </c>
      <c r="U498" s="5" t="s">
        <v>99</v>
      </c>
      <c r="V498" s="6"/>
    </row>
    <row r="499" spans="1:22" ht="12.75" customHeight="1">
      <c r="A499" s="5" t="s">
        <v>72</v>
      </c>
      <c r="B499" s="10">
        <v>1</v>
      </c>
      <c r="C499" s="16">
        <v>3</v>
      </c>
      <c r="D499" s="16">
        <v>3</v>
      </c>
      <c r="E499" s="10">
        <v>1</v>
      </c>
      <c r="F499" s="16">
        <v>1</v>
      </c>
      <c r="G499" s="10">
        <v>0</v>
      </c>
      <c r="H499" s="10">
        <v>0</v>
      </c>
      <c r="I499" s="10">
        <v>0</v>
      </c>
      <c r="J499" s="10">
        <v>0</v>
      </c>
      <c r="K499" s="16">
        <v>0</v>
      </c>
      <c r="L499" s="10">
        <v>0</v>
      </c>
      <c r="M499" s="10">
        <v>0</v>
      </c>
      <c r="N499" s="16">
        <v>1</v>
      </c>
      <c r="O499" s="38">
        <f t="shared" si="160"/>
        <v>0.33333333333333331</v>
      </c>
      <c r="P499" s="38">
        <f t="shared" si="161"/>
        <v>0.33333333333333331</v>
      </c>
      <c r="Q499" s="38">
        <f t="shared" si="162"/>
        <v>0.33333333333333331</v>
      </c>
      <c r="R499" s="38">
        <f t="shared" si="163"/>
        <v>0.66666666666666663</v>
      </c>
      <c r="T499" s="6" t="s">
        <v>90</v>
      </c>
      <c r="U499" s="5" t="s">
        <v>119</v>
      </c>
    </row>
    <row r="500" spans="1:22" ht="12.75" customHeight="1">
      <c r="A500" s="5" t="s">
        <v>73</v>
      </c>
      <c r="B500" s="10">
        <v>1</v>
      </c>
      <c r="C500" s="10">
        <v>3</v>
      </c>
      <c r="D500" s="10">
        <v>2</v>
      </c>
      <c r="E500" s="10">
        <v>0</v>
      </c>
      <c r="F500" s="10">
        <v>0</v>
      </c>
      <c r="G500" s="16">
        <v>0</v>
      </c>
      <c r="H500" s="16">
        <v>0</v>
      </c>
      <c r="I500" s="16">
        <v>0</v>
      </c>
      <c r="J500" s="16">
        <v>1</v>
      </c>
      <c r="K500" s="16">
        <v>0</v>
      </c>
      <c r="L500" s="16">
        <v>0</v>
      </c>
      <c r="M500" s="16">
        <v>0</v>
      </c>
      <c r="N500" s="16">
        <v>0</v>
      </c>
      <c r="O500" s="38">
        <f t="shared" si="160"/>
        <v>0</v>
      </c>
      <c r="P500" s="38">
        <f t="shared" si="161"/>
        <v>0</v>
      </c>
      <c r="Q500" s="38">
        <f t="shared" si="162"/>
        <v>0</v>
      </c>
      <c r="R500" s="38">
        <f t="shared" si="163"/>
        <v>0</v>
      </c>
      <c r="T500" s="6" t="s">
        <v>91</v>
      </c>
      <c r="U500" s="5" t="s">
        <v>120</v>
      </c>
    </row>
    <row r="501" spans="1:22" ht="12.75" customHeight="1">
      <c r="A501" s="5" t="s">
        <v>74</v>
      </c>
      <c r="B501" s="16">
        <v>1</v>
      </c>
      <c r="C501" s="16">
        <v>3</v>
      </c>
      <c r="D501" s="16">
        <v>2</v>
      </c>
      <c r="E501" s="16">
        <v>1</v>
      </c>
      <c r="F501" s="16">
        <v>2</v>
      </c>
      <c r="G501" s="16">
        <v>0</v>
      </c>
      <c r="H501" s="16">
        <v>0</v>
      </c>
      <c r="I501" s="16">
        <v>0</v>
      </c>
      <c r="J501" s="16">
        <v>0</v>
      </c>
      <c r="K501" s="16">
        <v>1</v>
      </c>
      <c r="L501" s="16">
        <v>0</v>
      </c>
      <c r="M501" s="16">
        <v>2</v>
      </c>
      <c r="N501" s="16">
        <v>2</v>
      </c>
      <c r="O501" s="38">
        <f t="shared" si="160"/>
        <v>1</v>
      </c>
      <c r="P501" s="38">
        <f t="shared" si="161"/>
        <v>1</v>
      </c>
      <c r="Q501" s="38">
        <f t="shared" si="162"/>
        <v>1</v>
      </c>
      <c r="R501" s="38">
        <f t="shared" si="163"/>
        <v>2</v>
      </c>
      <c r="T501" s="6" t="s">
        <v>61</v>
      </c>
      <c r="U501" s="5" t="s">
        <v>105</v>
      </c>
    </row>
    <row r="502" spans="1:22" ht="12.75" customHeight="1">
      <c r="A502" s="5" t="s">
        <v>75</v>
      </c>
      <c r="B502" s="19" t="s">
        <v>48</v>
      </c>
      <c r="C502" s="19" t="s">
        <v>48</v>
      </c>
      <c r="D502" s="19" t="s">
        <v>48</v>
      </c>
      <c r="E502" s="19" t="s">
        <v>48</v>
      </c>
      <c r="F502" s="19" t="s">
        <v>48</v>
      </c>
      <c r="G502" s="20" t="s">
        <v>48</v>
      </c>
      <c r="H502" s="19" t="s">
        <v>48</v>
      </c>
      <c r="I502" s="19" t="s">
        <v>48</v>
      </c>
      <c r="J502" s="19" t="s">
        <v>48</v>
      </c>
      <c r="K502" s="19" t="s">
        <v>48</v>
      </c>
      <c r="L502" s="19" t="s">
        <v>48</v>
      </c>
      <c r="M502" s="19" t="s">
        <v>48</v>
      </c>
      <c r="N502" s="19" t="s">
        <v>48</v>
      </c>
      <c r="O502" s="38" t="e">
        <f t="shared" si="160"/>
        <v>#VALUE!</v>
      </c>
      <c r="P502" s="38" t="e">
        <f t="shared" si="161"/>
        <v>#VALUE!</v>
      </c>
      <c r="Q502" s="38" t="e">
        <f t="shared" si="162"/>
        <v>#VALUE!</v>
      </c>
      <c r="R502" s="38" t="e">
        <f t="shared" si="163"/>
        <v>#VALUE!</v>
      </c>
      <c r="T502" s="6" t="s">
        <v>62</v>
      </c>
      <c r="U502" s="5" t="s">
        <v>106</v>
      </c>
    </row>
    <row r="503" spans="1:22" ht="12.75" customHeight="1">
      <c r="A503" s="5" t="s">
        <v>76</v>
      </c>
      <c r="B503" s="10">
        <v>1</v>
      </c>
      <c r="C503" s="10">
        <v>3</v>
      </c>
      <c r="D503" s="10">
        <v>2</v>
      </c>
      <c r="E503" s="10">
        <v>1</v>
      </c>
      <c r="F503" s="10">
        <v>1</v>
      </c>
      <c r="G503" s="16">
        <v>0</v>
      </c>
      <c r="H503" s="16">
        <v>0</v>
      </c>
      <c r="I503" s="16">
        <v>0</v>
      </c>
      <c r="J503" s="16">
        <v>0</v>
      </c>
      <c r="K503" s="16">
        <v>1</v>
      </c>
      <c r="L503" s="16">
        <v>0</v>
      </c>
      <c r="M503" s="16">
        <v>0</v>
      </c>
      <c r="N503" s="16">
        <v>1</v>
      </c>
      <c r="O503" s="38">
        <f t="shared" si="160"/>
        <v>0.5</v>
      </c>
      <c r="P503" s="38">
        <f t="shared" si="161"/>
        <v>0.66666666666666663</v>
      </c>
      <c r="Q503" s="38">
        <f t="shared" si="162"/>
        <v>0.5</v>
      </c>
      <c r="R503" s="38">
        <f t="shared" si="163"/>
        <v>1.1666666666666665</v>
      </c>
      <c r="T503" s="6" t="s">
        <v>92</v>
      </c>
      <c r="U503" s="5" t="s">
        <v>121</v>
      </c>
    </row>
    <row r="504" spans="1:22" ht="12.75" customHeight="1">
      <c r="A504" s="5" t="s">
        <v>77</v>
      </c>
      <c r="B504" s="16">
        <v>1</v>
      </c>
      <c r="C504" s="16">
        <v>3</v>
      </c>
      <c r="D504" s="16">
        <v>3</v>
      </c>
      <c r="E504" s="16">
        <v>0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6">
        <v>0</v>
      </c>
      <c r="L504" s="16">
        <v>2</v>
      </c>
      <c r="M504" s="16">
        <v>0</v>
      </c>
      <c r="N504" s="16">
        <v>0</v>
      </c>
      <c r="O504" s="38">
        <f t="shared" si="160"/>
        <v>0</v>
      </c>
      <c r="P504" s="38">
        <f t="shared" si="161"/>
        <v>0</v>
      </c>
      <c r="Q504" s="38">
        <f t="shared" si="162"/>
        <v>0</v>
      </c>
      <c r="R504" s="38">
        <f t="shared" si="163"/>
        <v>0</v>
      </c>
      <c r="T504" s="6" t="s">
        <v>93</v>
      </c>
      <c r="U504" s="36" t="s">
        <v>122</v>
      </c>
    </row>
    <row r="505" spans="1:22" ht="12.75" customHeight="1">
      <c r="A505" s="5" t="s">
        <v>78</v>
      </c>
      <c r="B505" s="19" t="s">
        <v>48</v>
      </c>
      <c r="C505" s="19" t="s">
        <v>48</v>
      </c>
      <c r="D505" s="19" t="s">
        <v>48</v>
      </c>
      <c r="E505" s="19" t="s">
        <v>48</v>
      </c>
      <c r="F505" s="19" t="s">
        <v>48</v>
      </c>
      <c r="G505" s="20" t="s">
        <v>48</v>
      </c>
      <c r="H505" s="19" t="s">
        <v>48</v>
      </c>
      <c r="I505" s="19" t="s">
        <v>48</v>
      </c>
      <c r="J505" s="19" t="s">
        <v>48</v>
      </c>
      <c r="K505" s="19" t="s">
        <v>48</v>
      </c>
      <c r="L505" s="19" t="s">
        <v>48</v>
      </c>
      <c r="M505" s="19" t="s">
        <v>48</v>
      </c>
      <c r="N505" s="19" t="s">
        <v>48</v>
      </c>
      <c r="O505" s="38" t="e">
        <f t="shared" si="160"/>
        <v>#VALUE!</v>
      </c>
      <c r="P505" s="38" t="e">
        <f t="shared" si="161"/>
        <v>#VALUE!</v>
      </c>
      <c r="Q505" s="38" t="e">
        <f t="shared" si="162"/>
        <v>#VALUE!</v>
      </c>
      <c r="R505" s="38" t="e">
        <f t="shared" si="163"/>
        <v>#VALUE!</v>
      </c>
      <c r="T505" s="6" t="s">
        <v>94</v>
      </c>
      <c r="U505" s="5" t="s">
        <v>123</v>
      </c>
    </row>
    <row r="506" spans="1:22" ht="12.75" customHeight="1">
      <c r="A506" s="5" t="s">
        <v>79</v>
      </c>
      <c r="B506" s="16">
        <v>1</v>
      </c>
      <c r="C506" s="16">
        <v>3</v>
      </c>
      <c r="D506" s="16">
        <v>2</v>
      </c>
      <c r="E506" s="16">
        <v>0</v>
      </c>
      <c r="F506" s="16">
        <v>1</v>
      </c>
      <c r="G506" s="16">
        <v>0</v>
      </c>
      <c r="H506" s="16">
        <v>0</v>
      </c>
      <c r="I506" s="16">
        <v>0</v>
      </c>
      <c r="J506" s="16">
        <v>0</v>
      </c>
      <c r="K506" s="16">
        <v>1</v>
      </c>
      <c r="L506" s="16">
        <v>1</v>
      </c>
      <c r="M506" s="16">
        <v>0</v>
      </c>
      <c r="N506" s="16">
        <v>1</v>
      </c>
      <c r="O506" s="38">
        <f t="shared" si="160"/>
        <v>0.5</v>
      </c>
      <c r="P506" s="38">
        <f t="shared" si="161"/>
        <v>0.66666666666666663</v>
      </c>
      <c r="Q506" s="38">
        <f t="shared" si="162"/>
        <v>0.5</v>
      </c>
      <c r="R506" s="38">
        <f t="shared" si="163"/>
        <v>1.1666666666666665</v>
      </c>
      <c r="T506" s="6" t="s">
        <v>95</v>
      </c>
      <c r="U506" s="12" t="s">
        <v>124</v>
      </c>
      <c r="V506" s="6"/>
    </row>
    <row r="507" spans="1:22" ht="12.75" customHeight="1">
      <c r="A507" s="5" t="s">
        <v>80</v>
      </c>
      <c r="B507" s="16">
        <v>1</v>
      </c>
      <c r="C507" s="16">
        <v>3</v>
      </c>
      <c r="D507" s="16">
        <v>2</v>
      </c>
      <c r="E507" s="16">
        <v>0</v>
      </c>
      <c r="F507" s="16">
        <v>1</v>
      </c>
      <c r="G507" s="16">
        <v>0</v>
      </c>
      <c r="H507" s="16">
        <v>0</v>
      </c>
      <c r="I507" s="16">
        <v>0</v>
      </c>
      <c r="J507" s="16">
        <v>2</v>
      </c>
      <c r="K507" s="16">
        <v>1</v>
      </c>
      <c r="L507" s="16">
        <v>0</v>
      </c>
      <c r="M507" s="16">
        <v>0</v>
      </c>
      <c r="N507" s="16">
        <v>2</v>
      </c>
      <c r="O507" s="38">
        <f t="shared" si="160"/>
        <v>0.5</v>
      </c>
      <c r="P507" s="38">
        <f t="shared" si="161"/>
        <v>0.66666666666666663</v>
      </c>
      <c r="Q507" s="38">
        <f t="shared" si="162"/>
        <v>1</v>
      </c>
      <c r="R507" s="38">
        <f t="shared" si="163"/>
        <v>1.6666666666666665</v>
      </c>
    </row>
    <row r="508" spans="1:22" ht="12.75" customHeight="1">
      <c r="A508" s="5" t="s">
        <v>81</v>
      </c>
      <c r="B508" s="19" t="s">
        <v>48</v>
      </c>
      <c r="C508" s="19" t="s">
        <v>48</v>
      </c>
      <c r="D508" s="19" t="s">
        <v>48</v>
      </c>
      <c r="E508" s="19" t="s">
        <v>48</v>
      </c>
      <c r="F508" s="19" t="s">
        <v>48</v>
      </c>
      <c r="G508" s="20" t="s">
        <v>48</v>
      </c>
      <c r="H508" s="19" t="s">
        <v>48</v>
      </c>
      <c r="I508" s="19" t="s">
        <v>48</v>
      </c>
      <c r="J508" s="19" t="s">
        <v>48</v>
      </c>
      <c r="K508" s="19" t="s">
        <v>48</v>
      </c>
      <c r="L508" s="19" t="s">
        <v>48</v>
      </c>
      <c r="M508" s="19" t="s">
        <v>48</v>
      </c>
      <c r="N508" s="19" t="s">
        <v>48</v>
      </c>
      <c r="O508" s="38" t="e">
        <f t="shared" si="160"/>
        <v>#VALUE!</v>
      </c>
      <c r="P508" s="38" t="e">
        <f t="shared" si="161"/>
        <v>#VALUE!</v>
      </c>
      <c r="Q508" s="38" t="e">
        <f t="shared" si="162"/>
        <v>#VALUE!</v>
      </c>
      <c r="R508" s="38" t="e">
        <f t="shared" si="163"/>
        <v>#VALUE!</v>
      </c>
      <c r="T508" s="6" t="s">
        <v>52</v>
      </c>
      <c r="U508" s="36" t="s">
        <v>96</v>
      </c>
    </row>
    <row r="509" spans="1:22" ht="12.75" customHeight="1">
      <c r="A509" s="5" t="s">
        <v>82</v>
      </c>
      <c r="B509" s="16">
        <v>1</v>
      </c>
      <c r="C509" s="16">
        <v>3</v>
      </c>
      <c r="D509" s="16">
        <v>3</v>
      </c>
      <c r="E509" s="16">
        <v>1</v>
      </c>
      <c r="F509" s="16">
        <v>1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L509" s="16">
        <v>0</v>
      </c>
      <c r="M509" s="16">
        <v>0</v>
      </c>
      <c r="N509" s="16">
        <v>1</v>
      </c>
      <c r="O509" s="38">
        <f t="shared" si="160"/>
        <v>0.33333333333333331</v>
      </c>
      <c r="P509" s="38">
        <f t="shared" si="161"/>
        <v>0.33333333333333331</v>
      </c>
      <c r="Q509" s="38">
        <f t="shared" si="162"/>
        <v>0.33333333333333331</v>
      </c>
      <c r="R509" s="38">
        <f t="shared" si="163"/>
        <v>0.66666666666666663</v>
      </c>
      <c r="T509" s="6" t="s">
        <v>53</v>
      </c>
      <c r="U509" s="5" t="s">
        <v>97</v>
      </c>
    </row>
    <row r="510" spans="1:22" ht="12.75" customHeight="1">
      <c r="A510" s="11" t="s">
        <v>83</v>
      </c>
      <c r="B510" s="11"/>
      <c r="C510" s="11">
        <f t="shared" ref="C510:N510" si="164">SUM(C496:C509)</f>
        <v>33</v>
      </c>
      <c r="D510" s="11">
        <f t="shared" si="164"/>
        <v>27</v>
      </c>
      <c r="E510" s="11">
        <f t="shared" si="164"/>
        <v>5</v>
      </c>
      <c r="F510" s="11">
        <f t="shared" si="164"/>
        <v>11</v>
      </c>
      <c r="G510" s="11">
        <f t="shared" si="164"/>
        <v>0</v>
      </c>
      <c r="H510" s="11">
        <f t="shared" si="164"/>
        <v>1</v>
      </c>
      <c r="I510" s="11">
        <f t="shared" si="164"/>
        <v>0</v>
      </c>
      <c r="J510" s="11">
        <f t="shared" si="164"/>
        <v>5</v>
      </c>
      <c r="K510" s="11">
        <f t="shared" si="164"/>
        <v>5</v>
      </c>
      <c r="L510" s="11">
        <f t="shared" si="164"/>
        <v>3</v>
      </c>
      <c r="M510" s="11">
        <f t="shared" si="164"/>
        <v>4</v>
      </c>
      <c r="N510" s="11">
        <f t="shared" si="164"/>
        <v>14</v>
      </c>
      <c r="O510" s="38">
        <f t="shared" si="160"/>
        <v>0.40740740740740738</v>
      </c>
      <c r="P510" s="38">
        <f t="shared" si="161"/>
        <v>0.48484848484848486</v>
      </c>
      <c r="Q510" s="38">
        <f t="shared" si="162"/>
        <v>0.51851851851851849</v>
      </c>
      <c r="R510" s="38">
        <f t="shared" si="163"/>
        <v>1.0033670033670035</v>
      </c>
      <c r="T510" s="6" t="s">
        <v>54</v>
      </c>
      <c r="U510" s="5" t="s">
        <v>98</v>
      </c>
    </row>
    <row r="511" spans="1:22" ht="12.75" customHeight="1">
      <c r="T511" s="6" t="s">
        <v>55</v>
      </c>
      <c r="U511" s="5" t="s">
        <v>99</v>
      </c>
    </row>
    <row r="512" spans="1:22" ht="12.75" customHeight="1">
      <c r="A512" s="11"/>
      <c r="B512" s="7" t="s">
        <v>52</v>
      </c>
      <c r="C512" s="7" t="s">
        <v>84</v>
      </c>
      <c r="D512" s="7" t="s">
        <v>85</v>
      </c>
      <c r="E512" s="7" t="s">
        <v>86</v>
      </c>
      <c r="F512" s="7" t="s">
        <v>87</v>
      </c>
      <c r="G512" s="7" t="s">
        <v>88</v>
      </c>
      <c r="H512" s="7" t="s">
        <v>89</v>
      </c>
      <c r="I512" s="7" t="s">
        <v>56</v>
      </c>
      <c r="J512" s="7" t="s">
        <v>55</v>
      </c>
      <c r="K512" s="7" t="s">
        <v>90</v>
      </c>
      <c r="L512" s="7" t="s">
        <v>91</v>
      </c>
      <c r="M512" s="7" t="s">
        <v>61</v>
      </c>
      <c r="N512" s="7" t="s">
        <v>62</v>
      </c>
      <c r="O512" s="7" t="s">
        <v>92</v>
      </c>
      <c r="P512" s="7" t="s">
        <v>93</v>
      </c>
      <c r="Q512" s="7" t="s">
        <v>94</v>
      </c>
      <c r="R512" s="7" t="s">
        <v>95</v>
      </c>
      <c r="T512" s="6" t="s">
        <v>56</v>
      </c>
      <c r="U512" s="5" t="s">
        <v>100</v>
      </c>
    </row>
    <row r="513" spans="1:22" ht="12.75" customHeight="1">
      <c r="A513" s="5" t="s">
        <v>69</v>
      </c>
      <c r="B513" s="19" t="s">
        <v>48</v>
      </c>
      <c r="C513" s="19" t="s">
        <v>48</v>
      </c>
      <c r="D513" s="19" t="s">
        <v>48</v>
      </c>
      <c r="E513" s="19" t="s">
        <v>48</v>
      </c>
      <c r="F513" s="19" t="s">
        <v>48</v>
      </c>
      <c r="G513" s="20" t="s">
        <v>48</v>
      </c>
      <c r="H513" s="19" t="s">
        <v>48</v>
      </c>
      <c r="I513" s="19" t="s">
        <v>48</v>
      </c>
      <c r="J513" s="19" t="s">
        <v>48</v>
      </c>
      <c r="K513" s="19" t="s">
        <v>48</v>
      </c>
      <c r="L513" s="19" t="s">
        <v>48</v>
      </c>
      <c r="M513" s="19" t="s">
        <v>48</v>
      </c>
      <c r="N513" s="19" t="s">
        <v>48</v>
      </c>
      <c r="O513" s="9" t="e">
        <f t="shared" ref="O513:O522" si="165">SUM(K513/G513)*7</f>
        <v>#VALUE!</v>
      </c>
      <c r="P513" s="9" t="e">
        <f t="shared" ref="P513:P522" si="166">SUM(I513,M513)/G513</f>
        <v>#VALUE!</v>
      </c>
      <c r="Q513" s="38" t="e">
        <f t="shared" ref="Q513:Q522" si="167">SUM(I513/H513)</f>
        <v>#VALUE!</v>
      </c>
      <c r="R513" s="38" t="e">
        <f t="shared" ref="R513:R522" si="168">SUM(N513/M513)</f>
        <v>#VALUE!</v>
      </c>
      <c r="T513" s="6" t="s">
        <v>57</v>
      </c>
      <c r="U513" s="5" t="s">
        <v>101</v>
      </c>
    </row>
    <row r="514" spans="1:22" ht="12.75" customHeight="1">
      <c r="A514" s="5" t="s">
        <v>71</v>
      </c>
      <c r="B514" s="19">
        <v>1</v>
      </c>
      <c r="C514" s="19">
        <v>0</v>
      </c>
      <c r="D514" s="19">
        <v>0</v>
      </c>
      <c r="E514" s="19">
        <v>0</v>
      </c>
      <c r="F514" s="19">
        <v>1</v>
      </c>
      <c r="G514" s="20">
        <v>2</v>
      </c>
      <c r="H514" s="19">
        <v>9</v>
      </c>
      <c r="I514" s="19">
        <v>1</v>
      </c>
      <c r="J514" s="19">
        <v>1</v>
      </c>
      <c r="K514" s="19">
        <v>1</v>
      </c>
      <c r="L514" s="19">
        <v>0</v>
      </c>
      <c r="M514" s="19">
        <v>1</v>
      </c>
      <c r="N514" s="19">
        <v>0</v>
      </c>
      <c r="O514" s="9">
        <f t="shared" si="165"/>
        <v>3.5</v>
      </c>
      <c r="P514" s="9">
        <f t="shared" si="166"/>
        <v>1</v>
      </c>
      <c r="Q514" s="38">
        <f t="shared" si="167"/>
        <v>0.1111111111111111</v>
      </c>
      <c r="R514" s="38">
        <f t="shared" si="168"/>
        <v>0</v>
      </c>
      <c r="T514" s="6" t="s">
        <v>58</v>
      </c>
      <c r="U514" s="5" t="s">
        <v>102</v>
      </c>
    </row>
    <row r="515" spans="1:22" ht="12.75" customHeight="1">
      <c r="A515" s="12" t="s">
        <v>72</v>
      </c>
      <c r="B515" s="19" t="s">
        <v>48</v>
      </c>
      <c r="C515" s="19" t="s">
        <v>48</v>
      </c>
      <c r="D515" s="19" t="s">
        <v>48</v>
      </c>
      <c r="E515" s="19" t="s">
        <v>48</v>
      </c>
      <c r="F515" s="19" t="s">
        <v>48</v>
      </c>
      <c r="G515" s="20" t="s">
        <v>48</v>
      </c>
      <c r="H515" s="19" t="s">
        <v>48</v>
      </c>
      <c r="I515" s="19" t="s">
        <v>48</v>
      </c>
      <c r="J515" s="19" t="s">
        <v>48</v>
      </c>
      <c r="K515" s="19" t="s">
        <v>48</v>
      </c>
      <c r="L515" s="19" t="s">
        <v>48</v>
      </c>
      <c r="M515" s="19" t="s">
        <v>48</v>
      </c>
      <c r="N515" s="19" t="s">
        <v>48</v>
      </c>
      <c r="O515" s="9" t="e">
        <f t="shared" si="165"/>
        <v>#VALUE!</v>
      </c>
      <c r="P515" s="9" t="e">
        <f t="shared" si="166"/>
        <v>#VALUE!</v>
      </c>
      <c r="Q515" s="38" t="e">
        <f t="shared" si="167"/>
        <v>#VALUE!</v>
      </c>
      <c r="R515" s="38" t="e">
        <f t="shared" si="168"/>
        <v>#VALUE!</v>
      </c>
      <c r="T515" s="6" t="s">
        <v>59</v>
      </c>
      <c r="U515" s="5" t="s">
        <v>103</v>
      </c>
    </row>
    <row r="516" spans="1:22" ht="12.75" customHeight="1">
      <c r="A516" s="5" t="s">
        <v>75</v>
      </c>
      <c r="B516" s="19" t="s">
        <v>48</v>
      </c>
      <c r="C516" s="19" t="s">
        <v>48</v>
      </c>
      <c r="D516" s="19" t="s">
        <v>48</v>
      </c>
      <c r="E516" s="19" t="s">
        <v>48</v>
      </c>
      <c r="F516" s="19" t="s">
        <v>48</v>
      </c>
      <c r="G516" s="20" t="s">
        <v>48</v>
      </c>
      <c r="H516" s="19" t="s">
        <v>48</v>
      </c>
      <c r="I516" s="19" t="s">
        <v>48</v>
      </c>
      <c r="J516" s="19" t="s">
        <v>48</v>
      </c>
      <c r="K516" s="19" t="s">
        <v>48</v>
      </c>
      <c r="L516" s="19" t="s">
        <v>48</v>
      </c>
      <c r="M516" s="19" t="s">
        <v>48</v>
      </c>
      <c r="N516" s="19" t="s">
        <v>48</v>
      </c>
      <c r="O516" s="9" t="e">
        <f t="shared" si="165"/>
        <v>#VALUE!</v>
      </c>
      <c r="P516" s="9" t="e">
        <f t="shared" si="166"/>
        <v>#VALUE!</v>
      </c>
      <c r="Q516" s="38" t="e">
        <f t="shared" si="167"/>
        <v>#VALUE!</v>
      </c>
      <c r="R516" s="38" t="e">
        <f t="shared" si="168"/>
        <v>#VALUE!</v>
      </c>
      <c r="T516" s="6" t="s">
        <v>60</v>
      </c>
      <c r="U516" s="5" t="s">
        <v>104</v>
      </c>
    </row>
    <row r="517" spans="1:22" ht="12.75" customHeight="1">
      <c r="A517" s="12" t="s">
        <v>76</v>
      </c>
      <c r="B517" s="19" t="s">
        <v>48</v>
      </c>
      <c r="C517" s="19" t="s">
        <v>48</v>
      </c>
      <c r="D517" s="19" t="s">
        <v>48</v>
      </c>
      <c r="E517" s="19" t="s">
        <v>48</v>
      </c>
      <c r="F517" s="19" t="s">
        <v>48</v>
      </c>
      <c r="G517" s="20" t="s">
        <v>48</v>
      </c>
      <c r="H517" s="19" t="s">
        <v>48</v>
      </c>
      <c r="I517" s="19" t="s">
        <v>48</v>
      </c>
      <c r="J517" s="19" t="s">
        <v>48</v>
      </c>
      <c r="K517" s="19" t="s">
        <v>48</v>
      </c>
      <c r="L517" s="19" t="s">
        <v>48</v>
      </c>
      <c r="M517" s="19" t="s">
        <v>48</v>
      </c>
      <c r="N517" s="19" t="s">
        <v>48</v>
      </c>
      <c r="O517" s="9" t="e">
        <f t="shared" si="165"/>
        <v>#VALUE!</v>
      </c>
      <c r="P517" s="9" t="e">
        <f t="shared" si="166"/>
        <v>#VALUE!</v>
      </c>
      <c r="Q517" s="38" t="e">
        <f t="shared" si="167"/>
        <v>#VALUE!</v>
      </c>
      <c r="R517" s="38" t="e">
        <f t="shared" si="168"/>
        <v>#VALUE!</v>
      </c>
      <c r="T517" s="6" t="s">
        <v>61</v>
      </c>
      <c r="U517" s="5" t="s">
        <v>105</v>
      </c>
    </row>
    <row r="518" spans="1:22" ht="12.75" customHeight="1">
      <c r="A518" s="12" t="s">
        <v>78</v>
      </c>
      <c r="B518" s="19" t="s">
        <v>48</v>
      </c>
      <c r="C518" s="19" t="s">
        <v>48</v>
      </c>
      <c r="D518" s="19" t="s">
        <v>48</v>
      </c>
      <c r="E518" s="19" t="s">
        <v>48</v>
      </c>
      <c r="F518" s="19" t="s">
        <v>48</v>
      </c>
      <c r="G518" s="20" t="s">
        <v>48</v>
      </c>
      <c r="H518" s="19" t="s">
        <v>48</v>
      </c>
      <c r="I518" s="19" t="s">
        <v>48</v>
      </c>
      <c r="J518" s="19" t="s">
        <v>48</v>
      </c>
      <c r="K518" s="19" t="s">
        <v>48</v>
      </c>
      <c r="L518" s="19" t="s">
        <v>48</v>
      </c>
      <c r="M518" s="19" t="s">
        <v>48</v>
      </c>
      <c r="N518" s="19" t="s">
        <v>48</v>
      </c>
      <c r="O518" s="9" t="e">
        <f t="shared" si="165"/>
        <v>#VALUE!</v>
      </c>
      <c r="P518" s="9" t="e">
        <f t="shared" si="166"/>
        <v>#VALUE!</v>
      </c>
      <c r="Q518" s="38" t="e">
        <f t="shared" si="167"/>
        <v>#VALUE!</v>
      </c>
      <c r="R518" s="38" t="e">
        <f t="shared" si="168"/>
        <v>#VALUE!</v>
      </c>
      <c r="T518" s="6" t="s">
        <v>62</v>
      </c>
      <c r="U518" s="5" t="s">
        <v>106</v>
      </c>
    </row>
    <row r="519" spans="1:22" ht="12.75" customHeight="1">
      <c r="A519" s="12" t="s">
        <v>79</v>
      </c>
      <c r="B519" s="19">
        <v>1</v>
      </c>
      <c r="C519" s="19">
        <v>1</v>
      </c>
      <c r="D519" s="19">
        <v>1</v>
      </c>
      <c r="E519" s="19">
        <v>0</v>
      </c>
      <c r="F519" s="19">
        <v>0</v>
      </c>
      <c r="G519" s="20">
        <v>5</v>
      </c>
      <c r="H519" s="19">
        <v>19</v>
      </c>
      <c r="I519" s="19">
        <v>3</v>
      </c>
      <c r="J519" s="19">
        <v>1</v>
      </c>
      <c r="K519" s="19">
        <v>0</v>
      </c>
      <c r="L519" s="19">
        <v>0</v>
      </c>
      <c r="M519" s="19">
        <v>1</v>
      </c>
      <c r="N519" s="19">
        <v>5</v>
      </c>
      <c r="O519" s="9">
        <f t="shared" si="165"/>
        <v>0</v>
      </c>
      <c r="P519" s="9">
        <f t="shared" si="166"/>
        <v>0.8</v>
      </c>
      <c r="Q519" s="38">
        <f t="shared" si="167"/>
        <v>0.15789473684210525</v>
      </c>
      <c r="R519" s="38">
        <f t="shared" si="168"/>
        <v>5</v>
      </c>
      <c r="T519" s="6" t="s">
        <v>63</v>
      </c>
      <c r="U519" s="5" t="s">
        <v>107</v>
      </c>
    </row>
    <row r="520" spans="1:22" ht="12.75" customHeight="1">
      <c r="A520" s="5" t="s">
        <v>80</v>
      </c>
      <c r="B520" s="19" t="s">
        <v>48</v>
      </c>
      <c r="C520" s="19" t="s">
        <v>48</v>
      </c>
      <c r="D520" s="19" t="s">
        <v>48</v>
      </c>
      <c r="E520" s="19" t="s">
        <v>48</v>
      </c>
      <c r="F520" s="19" t="s">
        <v>48</v>
      </c>
      <c r="G520" s="20" t="s">
        <v>48</v>
      </c>
      <c r="H520" s="19" t="s">
        <v>48</v>
      </c>
      <c r="I520" s="19" t="s">
        <v>48</v>
      </c>
      <c r="J520" s="19" t="s">
        <v>48</v>
      </c>
      <c r="K520" s="19" t="s">
        <v>48</v>
      </c>
      <c r="L520" s="19" t="s">
        <v>48</v>
      </c>
      <c r="M520" s="19" t="s">
        <v>48</v>
      </c>
      <c r="N520" s="19" t="s">
        <v>48</v>
      </c>
      <c r="O520" s="9" t="e">
        <f t="shared" si="165"/>
        <v>#VALUE!</v>
      </c>
      <c r="P520" s="9" t="e">
        <f t="shared" si="166"/>
        <v>#VALUE!</v>
      </c>
      <c r="Q520" s="38" t="e">
        <f t="shared" si="167"/>
        <v>#VALUE!</v>
      </c>
      <c r="R520" s="38" t="e">
        <f t="shared" si="168"/>
        <v>#VALUE!</v>
      </c>
      <c r="T520" s="6" t="s">
        <v>64</v>
      </c>
      <c r="U520" s="5" t="s">
        <v>108</v>
      </c>
    </row>
    <row r="521" spans="1:22" ht="12.75" customHeight="1">
      <c r="A521" s="5" t="s">
        <v>81</v>
      </c>
      <c r="B521" s="19" t="s">
        <v>48</v>
      </c>
      <c r="C521" s="19" t="s">
        <v>48</v>
      </c>
      <c r="D521" s="19" t="s">
        <v>48</v>
      </c>
      <c r="E521" s="19" t="s">
        <v>48</v>
      </c>
      <c r="F521" s="19" t="s">
        <v>48</v>
      </c>
      <c r="G521" s="20" t="s">
        <v>48</v>
      </c>
      <c r="H521" s="19" t="s">
        <v>48</v>
      </c>
      <c r="I521" s="19" t="s">
        <v>48</v>
      </c>
      <c r="J521" s="19" t="s">
        <v>48</v>
      </c>
      <c r="K521" s="19" t="s">
        <v>48</v>
      </c>
      <c r="L521" s="19" t="s">
        <v>48</v>
      </c>
      <c r="M521" s="19" t="s">
        <v>48</v>
      </c>
      <c r="N521" s="19" t="s">
        <v>48</v>
      </c>
      <c r="O521" s="9" t="e">
        <f t="shared" si="165"/>
        <v>#VALUE!</v>
      </c>
      <c r="P521" s="9" t="e">
        <f t="shared" si="166"/>
        <v>#VALUE!</v>
      </c>
      <c r="Q521" s="38" t="e">
        <f t="shared" si="167"/>
        <v>#VALUE!</v>
      </c>
      <c r="R521" s="38" t="e">
        <f t="shared" si="168"/>
        <v>#VALUE!</v>
      </c>
      <c r="T521" s="6" t="s">
        <v>65</v>
      </c>
      <c r="U521" s="5" t="s">
        <v>109</v>
      </c>
    </row>
    <row r="522" spans="1:22" ht="12.75" customHeight="1">
      <c r="A522" s="11" t="s">
        <v>83</v>
      </c>
      <c r="B522" s="11">
        <v>1</v>
      </c>
      <c r="C522" s="11">
        <f t="shared" ref="C522:N522" si="169">SUM(C514:C521)</f>
        <v>1</v>
      </c>
      <c r="D522" s="11">
        <f t="shared" si="169"/>
        <v>1</v>
      </c>
      <c r="E522" s="11">
        <f t="shared" si="169"/>
        <v>0</v>
      </c>
      <c r="F522" s="11">
        <f t="shared" si="169"/>
        <v>1</v>
      </c>
      <c r="G522" s="87">
        <f t="shared" si="169"/>
        <v>7</v>
      </c>
      <c r="H522" s="11">
        <f t="shared" si="169"/>
        <v>28</v>
      </c>
      <c r="I522" s="11">
        <f t="shared" si="169"/>
        <v>4</v>
      </c>
      <c r="J522" s="11">
        <f t="shared" si="169"/>
        <v>2</v>
      </c>
      <c r="K522" s="11">
        <f t="shared" si="169"/>
        <v>1</v>
      </c>
      <c r="L522" s="11">
        <f t="shared" si="169"/>
        <v>0</v>
      </c>
      <c r="M522" s="11">
        <f t="shared" si="169"/>
        <v>2</v>
      </c>
      <c r="N522" s="11">
        <f t="shared" si="169"/>
        <v>5</v>
      </c>
      <c r="O522" s="9">
        <f t="shared" si="165"/>
        <v>1</v>
      </c>
      <c r="P522" s="9">
        <f t="shared" si="166"/>
        <v>0.8571428571428571</v>
      </c>
      <c r="Q522" s="38">
        <f t="shared" si="167"/>
        <v>0.14285714285714285</v>
      </c>
      <c r="R522" s="38">
        <f t="shared" si="168"/>
        <v>2.5</v>
      </c>
      <c r="T522" s="6" t="s">
        <v>66</v>
      </c>
      <c r="U522" s="5" t="s">
        <v>110</v>
      </c>
    </row>
    <row r="523" spans="1:22" ht="12.75" customHeight="1">
      <c r="T523" s="6" t="s">
        <v>67</v>
      </c>
      <c r="U523" s="36" t="s">
        <v>111</v>
      </c>
    </row>
    <row r="524" spans="1:22" ht="12.75" customHeight="1">
      <c r="A524" s="2" t="s">
        <v>145</v>
      </c>
      <c r="Q524" s="7"/>
      <c r="R524" s="7"/>
      <c r="T524" s="6" t="s">
        <v>68</v>
      </c>
      <c r="U524" s="12" t="s">
        <v>112</v>
      </c>
    </row>
    <row r="525" spans="1:22" ht="12.75" customHeight="1">
      <c r="A525" s="11" t="s">
        <v>0</v>
      </c>
      <c r="B525" s="11" t="s">
        <v>1</v>
      </c>
      <c r="C525" s="11" t="s">
        <v>2</v>
      </c>
      <c r="D525" s="11" t="s">
        <v>3</v>
      </c>
      <c r="E525" s="11" t="s">
        <v>4</v>
      </c>
      <c r="F525" s="11" t="s">
        <v>5</v>
      </c>
      <c r="G525" s="11" t="s">
        <v>6</v>
      </c>
      <c r="H525" s="11" t="s">
        <v>7</v>
      </c>
      <c r="I525" s="11" t="s">
        <v>8</v>
      </c>
      <c r="K525" s="11" t="s">
        <v>9</v>
      </c>
      <c r="L525" s="11"/>
      <c r="M525" s="12"/>
      <c r="N525" s="11"/>
      <c r="O525" s="7"/>
      <c r="P525" s="8"/>
      <c r="Q525" s="7"/>
      <c r="R525" s="7"/>
    </row>
    <row r="526" spans="1:22" ht="12.75" customHeight="1">
      <c r="A526" s="12" t="s">
        <v>10</v>
      </c>
      <c r="B526" s="5">
        <v>0</v>
      </c>
      <c r="C526" s="5">
        <v>0</v>
      </c>
      <c r="D526" s="5">
        <v>0</v>
      </c>
      <c r="E526" s="5">
        <v>0</v>
      </c>
      <c r="F526" s="13">
        <v>0</v>
      </c>
      <c r="G526" s="13">
        <v>3</v>
      </c>
      <c r="H526" s="13">
        <v>0</v>
      </c>
      <c r="I526" s="2">
        <f>SUM(B526:H526)</f>
        <v>3</v>
      </c>
      <c r="K526" s="12" t="s">
        <v>11</v>
      </c>
      <c r="L526" s="11"/>
      <c r="N526" s="11"/>
      <c r="O526" s="7"/>
      <c r="Q526" s="7"/>
      <c r="R526" s="7"/>
      <c r="T526" s="6" t="s">
        <v>52</v>
      </c>
      <c r="U526" s="5" t="s">
        <v>96</v>
      </c>
    </row>
    <row r="527" spans="1:22" ht="12.75" customHeight="1">
      <c r="A527" s="12" t="s">
        <v>12</v>
      </c>
      <c r="B527" s="5">
        <v>1</v>
      </c>
      <c r="C527" s="5">
        <v>0</v>
      </c>
      <c r="D527" s="5">
        <v>1</v>
      </c>
      <c r="E527" s="5">
        <v>0</v>
      </c>
      <c r="F527" s="13">
        <v>0</v>
      </c>
      <c r="G527" s="13">
        <v>0</v>
      </c>
      <c r="H527" s="13">
        <v>2</v>
      </c>
      <c r="I527" s="2">
        <f>SUM(B527:H527)</f>
        <v>4</v>
      </c>
      <c r="K527" s="12" t="s">
        <v>13</v>
      </c>
      <c r="L527" s="11"/>
      <c r="N527" s="11"/>
      <c r="O527" s="7"/>
      <c r="T527" s="6" t="s">
        <v>84</v>
      </c>
      <c r="U527" s="5" t="s">
        <v>113</v>
      </c>
      <c r="V527" s="6"/>
    </row>
    <row r="528" spans="1:22" ht="12.75" customHeight="1">
      <c r="A528" s="15" t="s">
        <v>133</v>
      </c>
      <c r="B528" s="7" t="s">
        <v>52</v>
      </c>
      <c r="C528" s="7" t="s">
        <v>53</v>
      </c>
      <c r="D528" s="7" t="s">
        <v>54</v>
      </c>
      <c r="E528" s="7" t="s">
        <v>55</v>
      </c>
      <c r="F528" s="7" t="s">
        <v>56</v>
      </c>
      <c r="G528" s="7" t="s">
        <v>57</v>
      </c>
      <c r="H528" s="7" t="s">
        <v>58</v>
      </c>
      <c r="I528" s="7" t="s">
        <v>59</v>
      </c>
      <c r="J528" s="7" t="s">
        <v>60</v>
      </c>
      <c r="K528" s="7" t="s">
        <v>61</v>
      </c>
      <c r="L528" s="7" t="s">
        <v>62</v>
      </c>
      <c r="M528" s="7" t="s">
        <v>63</v>
      </c>
      <c r="N528" s="7" t="s">
        <v>64</v>
      </c>
      <c r="O528" s="7" t="s">
        <v>65</v>
      </c>
      <c r="P528" s="7" t="s">
        <v>66</v>
      </c>
      <c r="Q528" s="7" t="s">
        <v>67</v>
      </c>
      <c r="R528" s="7" t="s">
        <v>68</v>
      </c>
      <c r="T528" s="6" t="s">
        <v>85</v>
      </c>
      <c r="U528" s="5" t="s">
        <v>114</v>
      </c>
      <c r="V528" s="6"/>
    </row>
    <row r="529" spans="1:22" ht="12.75" customHeight="1">
      <c r="A529" s="5" t="s">
        <v>69</v>
      </c>
      <c r="B529" s="16">
        <v>1</v>
      </c>
      <c r="C529" s="16">
        <v>3</v>
      </c>
      <c r="D529" s="16">
        <v>2</v>
      </c>
      <c r="E529" s="16">
        <v>0</v>
      </c>
      <c r="F529" s="16">
        <v>1</v>
      </c>
      <c r="G529" s="16">
        <v>0</v>
      </c>
      <c r="H529" s="16">
        <v>0</v>
      </c>
      <c r="I529" s="16">
        <v>0</v>
      </c>
      <c r="J529" s="16">
        <v>0</v>
      </c>
      <c r="K529" s="16">
        <v>1</v>
      </c>
      <c r="L529" s="16">
        <v>1</v>
      </c>
      <c r="M529" s="16">
        <v>0</v>
      </c>
      <c r="N529" s="16">
        <v>1</v>
      </c>
      <c r="O529" s="38">
        <f t="shared" ref="O529:O543" si="170">SUM(F529/D529)</f>
        <v>0.5</v>
      </c>
      <c r="P529" s="38">
        <f t="shared" ref="P529:P543" si="171">SUM(F529,K529)/C529</f>
        <v>0.66666666666666663</v>
      </c>
      <c r="Q529" s="38">
        <f t="shared" ref="Q529:Q543" si="172">SUM(N529/D529)</f>
        <v>0.5</v>
      </c>
      <c r="R529" s="38">
        <f t="shared" ref="R529:R543" si="173">SUM(P529:Q529)</f>
        <v>1.1666666666666665</v>
      </c>
      <c r="T529" s="6" t="s">
        <v>86</v>
      </c>
      <c r="U529" s="5" t="s">
        <v>115</v>
      </c>
      <c r="V529" s="6"/>
    </row>
    <row r="530" spans="1:22" ht="12.75" customHeight="1">
      <c r="A530" s="12" t="s">
        <v>70</v>
      </c>
      <c r="B530" s="16">
        <v>1</v>
      </c>
      <c r="C530" s="16">
        <v>3</v>
      </c>
      <c r="D530" s="16">
        <v>2</v>
      </c>
      <c r="E530" s="16">
        <v>0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1</v>
      </c>
      <c r="L530" s="16">
        <v>1</v>
      </c>
      <c r="M530" s="16">
        <v>0</v>
      </c>
      <c r="N530" s="16">
        <v>0</v>
      </c>
      <c r="O530" s="38">
        <f t="shared" si="170"/>
        <v>0</v>
      </c>
      <c r="P530" s="38">
        <f t="shared" si="171"/>
        <v>0.33333333333333331</v>
      </c>
      <c r="Q530" s="38">
        <f t="shared" si="172"/>
        <v>0</v>
      </c>
      <c r="R530" s="38">
        <f t="shared" si="173"/>
        <v>0.33333333333333331</v>
      </c>
      <c r="T530" s="6" t="s">
        <v>87</v>
      </c>
      <c r="U530" s="5" t="s">
        <v>116</v>
      </c>
      <c r="V530" s="6"/>
    </row>
    <row r="531" spans="1:22" ht="12.75" customHeight="1">
      <c r="A531" s="5" t="s">
        <v>71</v>
      </c>
      <c r="B531" s="16">
        <v>1</v>
      </c>
      <c r="C531" s="16">
        <v>2</v>
      </c>
      <c r="D531" s="16">
        <v>2</v>
      </c>
      <c r="E531" s="16">
        <v>0</v>
      </c>
      <c r="F531" s="16">
        <v>0</v>
      </c>
      <c r="G531" s="16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1</v>
      </c>
      <c r="M531" s="16">
        <v>0</v>
      </c>
      <c r="N531" s="16">
        <v>0</v>
      </c>
      <c r="O531" s="38">
        <f t="shared" si="170"/>
        <v>0</v>
      </c>
      <c r="P531" s="38">
        <f t="shared" si="171"/>
        <v>0</v>
      </c>
      <c r="Q531" s="38">
        <f t="shared" si="172"/>
        <v>0</v>
      </c>
      <c r="R531" s="38">
        <f t="shared" si="173"/>
        <v>0</v>
      </c>
      <c r="T531" s="6" t="s">
        <v>88</v>
      </c>
      <c r="U531" s="5" t="s">
        <v>117</v>
      </c>
      <c r="V531" s="6"/>
    </row>
    <row r="532" spans="1:22" ht="12.75" customHeight="1">
      <c r="A532" s="5" t="s">
        <v>72</v>
      </c>
      <c r="B532" s="10">
        <v>1</v>
      </c>
      <c r="C532" s="16">
        <v>3</v>
      </c>
      <c r="D532" s="16">
        <v>2</v>
      </c>
      <c r="E532" s="10">
        <v>0</v>
      </c>
      <c r="F532" s="16">
        <v>0</v>
      </c>
      <c r="G532" s="10">
        <v>0</v>
      </c>
      <c r="H532" s="10">
        <v>0</v>
      </c>
      <c r="I532" s="10">
        <v>0</v>
      </c>
      <c r="J532" s="10">
        <v>0</v>
      </c>
      <c r="K532" s="16">
        <v>0</v>
      </c>
      <c r="L532" s="10">
        <v>0</v>
      </c>
      <c r="M532" s="10">
        <v>0</v>
      </c>
      <c r="N532" s="16">
        <v>0</v>
      </c>
      <c r="O532" s="38">
        <f t="shared" si="170"/>
        <v>0</v>
      </c>
      <c r="P532" s="38">
        <f t="shared" si="171"/>
        <v>0</v>
      </c>
      <c r="Q532" s="38">
        <f t="shared" si="172"/>
        <v>0</v>
      </c>
      <c r="R532" s="38">
        <f t="shared" si="173"/>
        <v>0</v>
      </c>
      <c r="T532" s="6" t="s">
        <v>89</v>
      </c>
      <c r="U532" s="5" t="s">
        <v>118</v>
      </c>
      <c r="V532" s="6"/>
    </row>
    <row r="533" spans="1:22" ht="12.75" customHeight="1">
      <c r="A533" s="5" t="s">
        <v>73</v>
      </c>
      <c r="B533" s="10">
        <v>1</v>
      </c>
      <c r="C533" s="10">
        <v>3</v>
      </c>
      <c r="D533" s="10">
        <v>3</v>
      </c>
      <c r="E533" s="10">
        <v>0</v>
      </c>
      <c r="F533" s="10">
        <v>1</v>
      </c>
      <c r="G533" s="16">
        <v>0</v>
      </c>
      <c r="H533" s="16">
        <v>0</v>
      </c>
      <c r="I533" s="16">
        <v>0</v>
      </c>
      <c r="J533" s="16">
        <v>0</v>
      </c>
      <c r="K533" s="16">
        <v>0</v>
      </c>
      <c r="L533" s="16">
        <v>1</v>
      </c>
      <c r="M533" s="16">
        <v>0</v>
      </c>
      <c r="N533" s="16">
        <v>1</v>
      </c>
      <c r="O533" s="38">
        <f t="shared" si="170"/>
        <v>0.33333333333333331</v>
      </c>
      <c r="P533" s="38">
        <f t="shared" si="171"/>
        <v>0.33333333333333331</v>
      </c>
      <c r="Q533" s="38">
        <f t="shared" si="172"/>
        <v>0.33333333333333331</v>
      </c>
      <c r="R533" s="38">
        <f t="shared" si="173"/>
        <v>0.66666666666666663</v>
      </c>
      <c r="T533" s="6" t="s">
        <v>56</v>
      </c>
      <c r="U533" s="5" t="s">
        <v>100</v>
      </c>
      <c r="V533" s="6"/>
    </row>
    <row r="534" spans="1:22" ht="12.75" customHeight="1">
      <c r="A534" s="5" t="s">
        <v>74</v>
      </c>
      <c r="B534" s="16">
        <v>1</v>
      </c>
      <c r="C534" s="16">
        <v>3</v>
      </c>
      <c r="D534" s="16">
        <v>1</v>
      </c>
      <c r="E534" s="16">
        <v>0</v>
      </c>
      <c r="F534" s="16">
        <v>1</v>
      </c>
      <c r="G534" s="16">
        <v>0</v>
      </c>
      <c r="H534" s="16">
        <v>0</v>
      </c>
      <c r="I534" s="16">
        <v>0</v>
      </c>
      <c r="J534" s="16">
        <v>0</v>
      </c>
      <c r="K534" s="16">
        <v>2</v>
      </c>
      <c r="L534" s="16">
        <v>0</v>
      </c>
      <c r="M534" s="16">
        <v>0</v>
      </c>
      <c r="N534" s="16">
        <v>1</v>
      </c>
      <c r="O534" s="38">
        <f t="shared" si="170"/>
        <v>1</v>
      </c>
      <c r="P534" s="38">
        <f t="shared" si="171"/>
        <v>1</v>
      </c>
      <c r="Q534" s="38">
        <f t="shared" si="172"/>
        <v>1</v>
      </c>
      <c r="R534" s="38">
        <f t="shared" si="173"/>
        <v>2</v>
      </c>
      <c r="T534" s="6" t="s">
        <v>55</v>
      </c>
      <c r="U534" s="5" t="s">
        <v>99</v>
      </c>
      <c r="V534" s="6"/>
    </row>
    <row r="535" spans="1:22" ht="12.75" customHeight="1">
      <c r="A535" s="5" t="s">
        <v>75</v>
      </c>
      <c r="B535" s="16" t="s">
        <v>48</v>
      </c>
      <c r="C535" s="16" t="s">
        <v>48</v>
      </c>
      <c r="D535" s="16" t="s">
        <v>48</v>
      </c>
      <c r="E535" s="16" t="s">
        <v>48</v>
      </c>
      <c r="F535" s="16" t="s">
        <v>48</v>
      </c>
      <c r="G535" s="16" t="s">
        <v>48</v>
      </c>
      <c r="H535" s="16" t="s">
        <v>48</v>
      </c>
      <c r="I535" s="16" t="s">
        <v>48</v>
      </c>
      <c r="J535" s="16" t="s">
        <v>48</v>
      </c>
      <c r="K535" s="16" t="s">
        <v>48</v>
      </c>
      <c r="L535" s="16" t="s">
        <v>48</v>
      </c>
      <c r="M535" s="16" t="s">
        <v>48</v>
      </c>
      <c r="N535" s="16" t="s">
        <v>48</v>
      </c>
      <c r="O535" s="38" t="e">
        <f t="shared" si="170"/>
        <v>#VALUE!</v>
      </c>
      <c r="P535" s="38" t="e">
        <f t="shared" si="171"/>
        <v>#VALUE!</v>
      </c>
      <c r="Q535" s="38" t="e">
        <f t="shared" si="172"/>
        <v>#VALUE!</v>
      </c>
      <c r="R535" s="38" t="e">
        <f t="shared" si="173"/>
        <v>#VALUE!</v>
      </c>
      <c r="T535" s="6" t="s">
        <v>90</v>
      </c>
      <c r="U535" s="5" t="s">
        <v>119</v>
      </c>
    </row>
    <row r="536" spans="1:22" ht="12.75" customHeight="1">
      <c r="A536" s="5" t="s">
        <v>76</v>
      </c>
      <c r="B536" s="10">
        <v>1</v>
      </c>
      <c r="C536" s="10">
        <v>3</v>
      </c>
      <c r="D536" s="10">
        <v>2</v>
      </c>
      <c r="E536" s="10">
        <v>0</v>
      </c>
      <c r="F536" s="10">
        <v>1</v>
      </c>
      <c r="G536" s="16">
        <v>1</v>
      </c>
      <c r="H536" s="16">
        <v>0</v>
      </c>
      <c r="I536" s="16">
        <v>0</v>
      </c>
      <c r="J536" s="16">
        <v>1</v>
      </c>
      <c r="K536" s="16">
        <v>1</v>
      </c>
      <c r="L536" s="16">
        <v>0</v>
      </c>
      <c r="M536" s="16">
        <v>0</v>
      </c>
      <c r="N536" s="16">
        <v>2</v>
      </c>
      <c r="O536" s="38">
        <f t="shared" si="170"/>
        <v>0.5</v>
      </c>
      <c r="P536" s="38">
        <f t="shared" si="171"/>
        <v>0.66666666666666663</v>
      </c>
      <c r="Q536" s="38">
        <f t="shared" si="172"/>
        <v>1</v>
      </c>
      <c r="R536" s="38">
        <f t="shared" si="173"/>
        <v>1.6666666666666665</v>
      </c>
      <c r="T536" s="6" t="s">
        <v>91</v>
      </c>
      <c r="U536" s="5" t="s">
        <v>120</v>
      </c>
    </row>
    <row r="537" spans="1:22" ht="12.75" customHeight="1">
      <c r="A537" s="5" t="s">
        <v>77</v>
      </c>
      <c r="B537" s="16">
        <v>1</v>
      </c>
      <c r="C537" s="16">
        <v>2</v>
      </c>
      <c r="D537" s="16">
        <v>2</v>
      </c>
      <c r="E537" s="16">
        <v>0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1</v>
      </c>
      <c r="M537" s="16">
        <v>0</v>
      </c>
      <c r="N537" s="16">
        <v>0</v>
      </c>
      <c r="O537" s="38">
        <f t="shared" si="170"/>
        <v>0</v>
      </c>
      <c r="P537" s="38">
        <f t="shared" si="171"/>
        <v>0</v>
      </c>
      <c r="Q537" s="38">
        <f t="shared" si="172"/>
        <v>0</v>
      </c>
      <c r="R537" s="38">
        <f t="shared" si="173"/>
        <v>0</v>
      </c>
      <c r="T537" s="6" t="s">
        <v>61</v>
      </c>
      <c r="U537" s="5" t="s">
        <v>105</v>
      </c>
    </row>
    <row r="538" spans="1:22" ht="12.75" customHeight="1">
      <c r="A538" s="5" t="s">
        <v>78</v>
      </c>
      <c r="B538" s="16" t="s">
        <v>48</v>
      </c>
      <c r="C538" s="16" t="s">
        <v>48</v>
      </c>
      <c r="D538" s="16" t="s">
        <v>48</v>
      </c>
      <c r="E538" s="16" t="s">
        <v>48</v>
      </c>
      <c r="F538" s="16" t="s">
        <v>48</v>
      </c>
      <c r="G538" s="16" t="s">
        <v>48</v>
      </c>
      <c r="H538" s="16" t="s">
        <v>48</v>
      </c>
      <c r="I538" s="16" t="s">
        <v>48</v>
      </c>
      <c r="J538" s="16" t="s">
        <v>48</v>
      </c>
      <c r="K538" s="16" t="s">
        <v>48</v>
      </c>
      <c r="L538" s="16" t="s">
        <v>48</v>
      </c>
      <c r="M538" s="16" t="s">
        <v>48</v>
      </c>
      <c r="N538" s="16" t="s">
        <v>48</v>
      </c>
      <c r="O538" s="38" t="e">
        <f t="shared" si="170"/>
        <v>#VALUE!</v>
      </c>
      <c r="P538" s="38" t="e">
        <f t="shared" si="171"/>
        <v>#VALUE!</v>
      </c>
      <c r="Q538" s="38" t="e">
        <f t="shared" si="172"/>
        <v>#VALUE!</v>
      </c>
      <c r="R538" s="38" t="e">
        <f t="shared" si="173"/>
        <v>#VALUE!</v>
      </c>
      <c r="T538" s="6" t="s">
        <v>62</v>
      </c>
      <c r="U538" s="5" t="s">
        <v>106</v>
      </c>
    </row>
    <row r="539" spans="1:22" ht="12.75" customHeight="1">
      <c r="A539" s="5" t="s">
        <v>79</v>
      </c>
      <c r="B539" s="16">
        <v>1</v>
      </c>
      <c r="C539" s="16">
        <v>3</v>
      </c>
      <c r="D539" s="16">
        <v>2</v>
      </c>
      <c r="E539" s="16">
        <v>2</v>
      </c>
      <c r="F539" s="16">
        <v>2</v>
      </c>
      <c r="G539" s="16">
        <v>0</v>
      </c>
      <c r="H539" s="16">
        <v>1</v>
      </c>
      <c r="I539" s="16">
        <v>0</v>
      </c>
      <c r="J539" s="16">
        <v>0</v>
      </c>
      <c r="K539" s="16">
        <v>1</v>
      </c>
      <c r="L539" s="16">
        <v>0</v>
      </c>
      <c r="M539" s="16">
        <v>1</v>
      </c>
      <c r="N539" s="16">
        <v>4</v>
      </c>
      <c r="O539" s="38">
        <f t="shared" si="170"/>
        <v>1</v>
      </c>
      <c r="P539" s="38">
        <f t="shared" si="171"/>
        <v>1</v>
      </c>
      <c r="Q539" s="38">
        <f t="shared" si="172"/>
        <v>2</v>
      </c>
      <c r="R539" s="38">
        <f t="shared" si="173"/>
        <v>3</v>
      </c>
      <c r="T539" s="6" t="s">
        <v>92</v>
      </c>
      <c r="U539" s="5" t="s">
        <v>121</v>
      </c>
    </row>
    <row r="540" spans="1:22" ht="12.75" customHeight="1">
      <c r="A540" s="5" t="s">
        <v>80</v>
      </c>
      <c r="B540" s="16">
        <v>1</v>
      </c>
      <c r="C540" s="16">
        <v>2</v>
      </c>
      <c r="D540" s="16">
        <v>1</v>
      </c>
      <c r="E540" s="16">
        <v>0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16">
        <v>1</v>
      </c>
      <c r="L540" s="16">
        <v>0</v>
      </c>
      <c r="M540" s="16">
        <v>0</v>
      </c>
      <c r="N540" s="16">
        <v>0</v>
      </c>
      <c r="O540" s="38">
        <f t="shared" si="170"/>
        <v>0</v>
      </c>
      <c r="P540" s="38">
        <f t="shared" si="171"/>
        <v>0.5</v>
      </c>
      <c r="Q540" s="38">
        <f t="shared" si="172"/>
        <v>0</v>
      </c>
      <c r="R540" s="38">
        <f t="shared" si="173"/>
        <v>0.5</v>
      </c>
      <c r="T540" s="6" t="s">
        <v>93</v>
      </c>
      <c r="U540" s="36" t="s">
        <v>122</v>
      </c>
    </row>
    <row r="541" spans="1:22" ht="12.75" customHeight="1">
      <c r="A541" s="5" t="s">
        <v>81</v>
      </c>
      <c r="B541" s="10">
        <v>1</v>
      </c>
      <c r="C541" s="10">
        <v>3</v>
      </c>
      <c r="D541" s="10">
        <v>3</v>
      </c>
      <c r="E541" s="10">
        <v>1</v>
      </c>
      <c r="F541" s="10">
        <v>2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2</v>
      </c>
      <c r="N541" s="10">
        <v>2</v>
      </c>
      <c r="O541" s="38">
        <f t="shared" si="170"/>
        <v>0.66666666666666663</v>
      </c>
      <c r="P541" s="38">
        <f t="shared" si="171"/>
        <v>0.66666666666666663</v>
      </c>
      <c r="Q541" s="38">
        <f t="shared" si="172"/>
        <v>0.66666666666666663</v>
      </c>
      <c r="R541" s="38">
        <f t="shared" si="173"/>
        <v>1.3333333333333333</v>
      </c>
      <c r="T541" s="6" t="s">
        <v>94</v>
      </c>
      <c r="U541" s="5" t="s">
        <v>123</v>
      </c>
    </row>
    <row r="542" spans="1:22" ht="12.75" customHeight="1">
      <c r="A542" s="5" t="s">
        <v>82</v>
      </c>
      <c r="B542" s="16">
        <v>1</v>
      </c>
      <c r="C542" s="16">
        <v>3</v>
      </c>
      <c r="D542" s="16">
        <v>3</v>
      </c>
      <c r="E542" s="16">
        <v>0</v>
      </c>
      <c r="F542" s="16">
        <v>1</v>
      </c>
      <c r="G542" s="16">
        <v>0</v>
      </c>
      <c r="H542" s="16">
        <v>0</v>
      </c>
      <c r="I542" s="16">
        <v>0</v>
      </c>
      <c r="J542" s="16">
        <v>1</v>
      </c>
      <c r="K542" s="16">
        <v>0</v>
      </c>
      <c r="L542" s="16">
        <v>1</v>
      </c>
      <c r="M542" s="16">
        <v>0</v>
      </c>
      <c r="N542" s="16">
        <v>1</v>
      </c>
      <c r="O542" s="38">
        <f t="shared" si="170"/>
        <v>0.33333333333333331</v>
      </c>
      <c r="P542" s="38">
        <f t="shared" si="171"/>
        <v>0.33333333333333331</v>
      </c>
      <c r="Q542" s="38">
        <f t="shared" si="172"/>
        <v>0.33333333333333331</v>
      </c>
      <c r="R542" s="38">
        <f t="shared" si="173"/>
        <v>0.66666666666666663</v>
      </c>
      <c r="T542" s="6" t="s">
        <v>95</v>
      </c>
      <c r="U542" s="12" t="s">
        <v>124</v>
      </c>
      <c r="V542" s="6"/>
    </row>
    <row r="543" spans="1:22" ht="12.75" customHeight="1">
      <c r="A543" s="11" t="s">
        <v>83</v>
      </c>
      <c r="B543" s="11"/>
      <c r="C543" s="11">
        <f t="shared" ref="C543:N543" si="174">SUM(C529:C542)</f>
        <v>33</v>
      </c>
      <c r="D543" s="11">
        <f t="shared" si="174"/>
        <v>25</v>
      </c>
      <c r="E543" s="11">
        <f t="shared" si="174"/>
        <v>3</v>
      </c>
      <c r="F543" s="11">
        <f t="shared" si="174"/>
        <v>9</v>
      </c>
      <c r="G543" s="11">
        <f t="shared" si="174"/>
        <v>1</v>
      </c>
      <c r="H543" s="11">
        <f t="shared" si="174"/>
        <v>1</v>
      </c>
      <c r="I543" s="11">
        <f t="shared" si="174"/>
        <v>0</v>
      </c>
      <c r="J543" s="11">
        <f t="shared" si="174"/>
        <v>2</v>
      </c>
      <c r="K543" s="11">
        <f t="shared" si="174"/>
        <v>7</v>
      </c>
      <c r="L543" s="11">
        <f t="shared" si="174"/>
        <v>6</v>
      </c>
      <c r="M543" s="11">
        <f t="shared" si="174"/>
        <v>3</v>
      </c>
      <c r="N543" s="11">
        <f t="shared" si="174"/>
        <v>12</v>
      </c>
      <c r="O543" s="38">
        <f t="shared" si="170"/>
        <v>0.36</v>
      </c>
      <c r="P543" s="38">
        <f t="shared" si="171"/>
        <v>0.48484848484848486</v>
      </c>
      <c r="Q543" s="38">
        <f t="shared" si="172"/>
        <v>0.48</v>
      </c>
      <c r="R543" s="38">
        <f t="shared" si="173"/>
        <v>0.96484848484848484</v>
      </c>
    </row>
    <row r="544" spans="1:22" ht="12.75" customHeight="1">
      <c r="T544" s="6" t="s">
        <v>52</v>
      </c>
      <c r="U544" s="36" t="s">
        <v>96</v>
      </c>
    </row>
    <row r="545" spans="1:21" ht="12.75" customHeight="1">
      <c r="A545" s="11"/>
      <c r="B545" s="7" t="s">
        <v>52</v>
      </c>
      <c r="C545" s="7" t="s">
        <v>84</v>
      </c>
      <c r="D545" s="7" t="s">
        <v>85</v>
      </c>
      <c r="E545" s="7" t="s">
        <v>86</v>
      </c>
      <c r="F545" s="7" t="s">
        <v>87</v>
      </c>
      <c r="G545" s="7" t="s">
        <v>88</v>
      </c>
      <c r="H545" s="7" t="s">
        <v>89</v>
      </c>
      <c r="I545" s="7" t="s">
        <v>56</v>
      </c>
      <c r="J545" s="7" t="s">
        <v>55</v>
      </c>
      <c r="K545" s="7" t="s">
        <v>90</v>
      </c>
      <c r="L545" s="7" t="s">
        <v>91</v>
      </c>
      <c r="M545" s="7" t="s">
        <v>61</v>
      </c>
      <c r="N545" s="7" t="s">
        <v>62</v>
      </c>
      <c r="O545" s="7" t="s">
        <v>92</v>
      </c>
      <c r="P545" s="7" t="s">
        <v>93</v>
      </c>
      <c r="Q545" s="7" t="s">
        <v>94</v>
      </c>
      <c r="R545" s="7" t="s">
        <v>95</v>
      </c>
      <c r="T545" s="6" t="s">
        <v>53</v>
      </c>
      <c r="U545" s="5" t="s">
        <v>97</v>
      </c>
    </row>
    <row r="546" spans="1:21" ht="12.75" customHeight="1">
      <c r="A546" s="5" t="s">
        <v>69</v>
      </c>
      <c r="B546" s="19" t="s">
        <v>48</v>
      </c>
      <c r="C546" s="19" t="s">
        <v>48</v>
      </c>
      <c r="D546" s="19" t="s">
        <v>48</v>
      </c>
      <c r="E546" s="19" t="s">
        <v>48</v>
      </c>
      <c r="F546" s="19" t="s">
        <v>48</v>
      </c>
      <c r="G546" s="20" t="s">
        <v>48</v>
      </c>
      <c r="H546" s="19" t="s">
        <v>48</v>
      </c>
      <c r="I546" s="19" t="s">
        <v>48</v>
      </c>
      <c r="J546" s="19" t="s">
        <v>48</v>
      </c>
      <c r="K546" s="19" t="s">
        <v>48</v>
      </c>
      <c r="L546" s="19" t="s">
        <v>48</v>
      </c>
      <c r="M546" s="19" t="s">
        <v>48</v>
      </c>
      <c r="N546" s="19" t="s">
        <v>48</v>
      </c>
      <c r="O546" s="9" t="e">
        <f>SUM(K547/G547)*7</f>
        <v>#VALUE!</v>
      </c>
      <c r="P546" s="9" t="e">
        <f>SUM(I547,M547)/G547</f>
        <v>#VALUE!</v>
      </c>
      <c r="Q546" s="38" t="e">
        <f>SUM(I547/H547)</f>
        <v>#VALUE!</v>
      </c>
      <c r="R546" s="38" t="e">
        <f>SUM(N547/M547)</f>
        <v>#VALUE!</v>
      </c>
      <c r="T546" s="6" t="s">
        <v>54</v>
      </c>
      <c r="U546" s="5" t="s">
        <v>98</v>
      </c>
    </row>
    <row r="547" spans="1:21" ht="12.75" customHeight="1">
      <c r="A547" s="5" t="s">
        <v>71</v>
      </c>
      <c r="B547" s="19" t="s">
        <v>48</v>
      </c>
      <c r="C547" s="19" t="s">
        <v>48</v>
      </c>
      <c r="D547" s="19" t="s">
        <v>48</v>
      </c>
      <c r="E547" s="19" t="s">
        <v>48</v>
      </c>
      <c r="F547" s="19" t="s">
        <v>48</v>
      </c>
      <c r="G547" s="20" t="s">
        <v>48</v>
      </c>
      <c r="H547" s="19" t="s">
        <v>48</v>
      </c>
      <c r="I547" s="19" t="s">
        <v>48</v>
      </c>
      <c r="J547" s="19" t="s">
        <v>48</v>
      </c>
      <c r="K547" s="19" t="s">
        <v>48</v>
      </c>
      <c r="L547" s="19" t="s">
        <v>48</v>
      </c>
      <c r="M547" s="19" t="s">
        <v>48</v>
      </c>
      <c r="N547" s="19" t="s">
        <v>48</v>
      </c>
      <c r="O547" s="9" t="e">
        <f>SUM(#REF!/#REF!)*7</f>
        <v>#REF!</v>
      </c>
      <c r="P547" s="9" t="e">
        <f>SUM(#REF!,#REF!)/#REF!</f>
        <v>#REF!</v>
      </c>
      <c r="Q547" s="38" t="e">
        <f>SUM(#REF!/#REF!)</f>
        <v>#REF!</v>
      </c>
      <c r="R547" s="38" t="e">
        <f>SUM(#REF!/#REF!)</f>
        <v>#REF!</v>
      </c>
      <c r="T547" s="6" t="s">
        <v>55</v>
      </c>
      <c r="U547" s="5" t="s">
        <v>99</v>
      </c>
    </row>
    <row r="548" spans="1:21" ht="12.75" customHeight="1">
      <c r="A548" s="12" t="s">
        <v>72</v>
      </c>
      <c r="B548" s="19" t="s">
        <v>48</v>
      </c>
      <c r="C548" s="19" t="s">
        <v>48</v>
      </c>
      <c r="D548" s="19" t="s">
        <v>48</v>
      </c>
      <c r="E548" s="19" t="s">
        <v>48</v>
      </c>
      <c r="F548" s="19" t="s">
        <v>48</v>
      </c>
      <c r="G548" s="20" t="s">
        <v>48</v>
      </c>
      <c r="H548" s="19" t="s">
        <v>48</v>
      </c>
      <c r="I548" s="19" t="s">
        <v>48</v>
      </c>
      <c r="J548" s="19" t="s">
        <v>48</v>
      </c>
      <c r="K548" s="19" t="s">
        <v>48</v>
      </c>
      <c r="L548" s="19" t="s">
        <v>48</v>
      </c>
      <c r="M548" s="19" t="s">
        <v>48</v>
      </c>
      <c r="N548" s="19" t="s">
        <v>48</v>
      </c>
      <c r="O548" s="9" t="e">
        <f t="shared" ref="O548:O555" si="175">SUM(K548/G548)*7</f>
        <v>#VALUE!</v>
      </c>
      <c r="P548" s="9" t="e">
        <f t="shared" ref="P548:P555" si="176">SUM(I548,M548)/G548</f>
        <v>#VALUE!</v>
      </c>
      <c r="Q548" s="38" t="e">
        <f t="shared" ref="Q548:Q555" si="177">SUM(I548/H548)</f>
        <v>#VALUE!</v>
      </c>
      <c r="R548" s="38" t="e">
        <f t="shared" ref="R548:R555" si="178">SUM(N548/M548)</f>
        <v>#VALUE!</v>
      </c>
      <c r="T548" s="6" t="s">
        <v>56</v>
      </c>
      <c r="U548" s="5" t="s">
        <v>100</v>
      </c>
    </row>
    <row r="549" spans="1:21" ht="12.75" customHeight="1">
      <c r="A549" s="5" t="s">
        <v>75</v>
      </c>
      <c r="B549" s="19" t="s">
        <v>48</v>
      </c>
      <c r="C549" s="19" t="s">
        <v>48</v>
      </c>
      <c r="D549" s="19" t="s">
        <v>48</v>
      </c>
      <c r="E549" s="19" t="s">
        <v>48</v>
      </c>
      <c r="F549" s="19" t="s">
        <v>48</v>
      </c>
      <c r="G549" s="20" t="s">
        <v>48</v>
      </c>
      <c r="H549" s="19" t="s">
        <v>48</v>
      </c>
      <c r="I549" s="19" t="s">
        <v>48</v>
      </c>
      <c r="J549" s="19" t="s">
        <v>48</v>
      </c>
      <c r="K549" s="19" t="s">
        <v>48</v>
      </c>
      <c r="L549" s="19" t="s">
        <v>48</v>
      </c>
      <c r="M549" s="19" t="s">
        <v>48</v>
      </c>
      <c r="N549" s="19" t="s">
        <v>48</v>
      </c>
      <c r="O549" s="9" t="e">
        <f t="shared" si="175"/>
        <v>#VALUE!</v>
      </c>
      <c r="P549" s="9" t="e">
        <f t="shared" si="176"/>
        <v>#VALUE!</v>
      </c>
      <c r="Q549" s="38" t="e">
        <f t="shared" si="177"/>
        <v>#VALUE!</v>
      </c>
      <c r="R549" s="38" t="e">
        <f t="shared" si="178"/>
        <v>#VALUE!</v>
      </c>
      <c r="T549" s="6" t="s">
        <v>57</v>
      </c>
      <c r="U549" s="5" t="s">
        <v>101</v>
      </c>
    </row>
    <row r="550" spans="1:21" ht="12.75" customHeight="1">
      <c r="A550" s="12" t="s">
        <v>76</v>
      </c>
      <c r="B550" s="19">
        <v>1</v>
      </c>
      <c r="C550" s="19">
        <v>1</v>
      </c>
      <c r="D550" s="19">
        <v>1</v>
      </c>
      <c r="E550" s="19">
        <v>0</v>
      </c>
      <c r="F550" s="19">
        <v>0</v>
      </c>
      <c r="G550" s="20">
        <v>7</v>
      </c>
      <c r="H550" s="19">
        <v>28</v>
      </c>
      <c r="I550" s="19">
        <v>1</v>
      </c>
      <c r="J550" s="19">
        <v>3</v>
      </c>
      <c r="K550" s="19">
        <v>2</v>
      </c>
      <c r="L550" s="19">
        <v>0</v>
      </c>
      <c r="M550" s="19">
        <v>2</v>
      </c>
      <c r="N550" s="19">
        <v>12</v>
      </c>
      <c r="O550" s="9">
        <f t="shared" si="175"/>
        <v>2</v>
      </c>
      <c r="P550" s="9">
        <f t="shared" si="176"/>
        <v>0.42857142857142855</v>
      </c>
      <c r="Q550" s="38">
        <f t="shared" si="177"/>
        <v>3.5714285714285712E-2</v>
      </c>
      <c r="R550" s="38">
        <f t="shared" si="178"/>
        <v>6</v>
      </c>
      <c r="T550" s="6" t="s">
        <v>58</v>
      </c>
      <c r="U550" s="5" t="s">
        <v>102</v>
      </c>
    </row>
    <row r="551" spans="1:21" ht="12.75" customHeight="1">
      <c r="A551" s="12" t="s">
        <v>78</v>
      </c>
      <c r="B551" s="19" t="s">
        <v>48</v>
      </c>
      <c r="C551" s="19" t="s">
        <v>48</v>
      </c>
      <c r="D551" s="19" t="s">
        <v>48</v>
      </c>
      <c r="E551" s="19" t="s">
        <v>48</v>
      </c>
      <c r="F551" s="19" t="s">
        <v>48</v>
      </c>
      <c r="G551" s="20" t="s">
        <v>48</v>
      </c>
      <c r="H551" s="19" t="s">
        <v>48</v>
      </c>
      <c r="I551" s="19" t="s">
        <v>48</v>
      </c>
      <c r="J551" s="19" t="s">
        <v>48</v>
      </c>
      <c r="K551" s="19" t="s">
        <v>48</v>
      </c>
      <c r="L551" s="19" t="s">
        <v>48</v>
      </c>
      <c r="M551" s="19" t="s">
        <v>48</v>
      </c>
      <c r="N551" s="19" t="s">
        <v>48</v>
      </c>
      <c r="O551" s="9" t="e">
        <f t="shared" si="175"/>
        <v>#VALUE!</v>
      </c>
      <c r="P551" s="9" t="e">
        <f t="shared" si="176"/>
        <v>#VALUE!</v>
      </c>
      <c r="Q551" s="38" t="e">
        <f t="shared" si="177"/>
        <v>#VALUE!</v>
      </c>
      <c r="R551" s="38" t="e">
        <f t="shared" si="178"/>
        <v>#VALUE!</v>
      </c>
      <c r="T551" s="6" t="s">
        <v>59</v>
      </c>
      <c r="U551" s="5" t="s">
        <v>103</v>
      </c>
    </row>
    <row r="552" spans="1:21" ht="12.75" customHeight="1">
      <c r="A552" s="12" t="s">
        <v>79</v>
      </c>
      <c r="B552" s="19" t="s">
        <v>48</v>
      </c>
      <c r="C552" s="19" t="s">
        <v>48</v>
      </c>
      <c r="D552" s="19" t="s">
        <v>48</v>
      </c>
      <c r="E552" s="19" t="s">
        <v>48</v>
      </c>
      <c r="F552" s="19" t="s">
        <v>48</v>
      </c>
      <c r="G552" s="20" t="s">
        <v>48</v>
      </c>
      <c r="H552" s="19" t="s">
        <v>48</v>
      </c>
      <c r="I552" s="19" t="s">
        <v>48</v>
      </c>
      <c r="J552" s="19" t="s">
        <v>48</v>
      </c>
      <c r="K552" s="19" t="s">
        <v>48</v>
      </c>
      <c r="L552" s="19" t="s">
        <v>48</v>
      </c>
      <c r="M552" s="19" t="s">
        <v>48</v>
      </c>
      <c r="N552" s="19" t="s">
        <v>48</v>
      </c>
      <c r="O552" s="9" t="e">
        <f t="shared" si="175"/>
        <v>#VALUE!</v>
      </c>
      <c r="P552" s="9" t="e">
        <f t="shared" si="176"/>
        <v>#VALUE!</v>
      </c>
      <c r="Q552" s="38" t="e">
        <f t="shared" si="177"/>
        <v>#VALUE!</v>
      </c>
      <c r="R552" s="38" t="e">
        <f t="shared" si="178"/>
        <v>#VALUE!</v>
      </c>
      <c r="T552" s="6" t="s">
        <v>60</v>
      </c>
      <c r="U552" s="5" t="s">
        <v>104</v>
      </c>
    </row>
    <row r="553" spans="1:21" ht="12.75" customHeight="1">
      <c r="A553" s="5" t="s">
        <v>80</v>
      </c>
      <c r="B553" s="19" t="s">
        <v>48</v>
      </c>
      <c r="C553" s="19" t="s">
        <v>48</v>
      </c>
      <c r="D553" s="19" t="s">
        <v>48</v>
      </c>
      <c r="E553" s="19" t="s">
        <v>48</v>
      </c>
      <c r="F553" s="19" t="s">
        <v>48</v>
      </c>
      <c r="G553" s="20" t="s">
        <v>48</v>
      </c>
      <c r="H553" s="19" t="s">
        <v>48</v>
      </c>
      <c r="I553" s="19" t="s">
        <v>48</v>
      </c>
      <c r="J553" s="19" t="s">
        <v>48</v>
      </c>
      <c r="K553" s="19" t="s">
        <v>48</v>
      </c>
      <c r="L553" s="19" t="s">
        <v>48</v>
      </c>
      <c r="M553" s="19" t="s">
        <v>48</v>
      </c>
      <c r="N553" s="19" t="s">
        <v>48</v>
      </c>
      <c r="O553" s="9" t="e">
        <f t="shared" si="175"/>
        <v>#VALUE!</v>
      </c>
      <c r="P553" s="9" t="e">
        <f t="shared" si="176"/>
        <v>#VALUE!</v>
      </c>
      <c r="Q553" s="38" t="e">
        <f t="shared" si="177"/>
        <v>#VALUE!</v>
      </c>
      <c r="R553" s="38" t="e">
        <f t="shared" si="178"/>
        <v>#VALUE!</v>
      </c>
      <c r="T553" s="6" t="s">
        <v>61</v>
      </c>
      <c r="U553" s="5" t="s">
        <v>105</v>
      </c>
    </row>
    <row r="554" spans="1:21" ht="12.75" customHeight="1">
      <c r="A554" s="5" t="s">
        <v>81</v>
      </c>
      <c r="B554" s="19" t="s">
        <v>48</v>
      </c>
      <c r="C554" s="19" t="s">
        <v>48</v>
      </c>
      <c r="D554" s="19" t="s">
        <v>48</v>
      </c>
      <c r="E554" s="19" t="s">
        <v>48</v>
      </c>
      <c r="F554" s="19" t="s">
        <v>48</v>
      </c>
      <c r="G554" s="20" t="s">
        <v>48</v>
      </c>
      <c r="H554" s="19" t="s">
        <v>48</v>
      </c>
      <c r="I554" s="19" t="s">
        <v>48</v>
      </c>
      <c r="J554" s="19" t="s">
        <v>48</v>
      </c>
      <c r="K554" s="19" t="s">
        <v>48</v>
      </c>
      <c r="L554" s="19" t="s">
        <v>48</v>
      </c>
      <c r="M554" s="19" t="s">
        <v>48</v>
      </c>
      <c r="N554" s="19" t="s">
        <v>48</v>
      </c>
      <c r="O554" s="9" t="e">
        <f t="shared" si="175"/>
        <v>#VALUE!</v>
      </c>
      <c r="P554" s="9" t="e">
        <f t="shared" si="176"/>
        <v>#VALUE!</v>
      </c>
      <c r="Q554" s="38" t="e">
        <f t="shared" si="177"/>
        <v>#VALUE!</v>
      </c>
      <c r="R554" s="38" t="e">
        <f t="shared" si="178"/>
        <v>#VALUE!</v>
      </c>
      <c r="T554" s="6" t="s">
        <v>62</v>
      </c>
      <c r="U554" s="5" t="s">
        <v>106</v>
      </c>
    </row>
    <row r="555" spans="1:21" ht="12.75" customHeight="1">
      <c r="A555" s="11" t="s">
        <v>83</v>
      </c>
      <c r="B555" s="11">
        <v>1</v>
      </c>
      <c r="C555" s="11">
        <f t="shared" ref="C555:N555" si="179">SUM(C547:C554)</f>
        <v>1</v>
      </c>
      <c r="D555" s="11">
        <f t="shared" si="179"/>
        <v>1</v>
      </c>
      <c r="E555" s="11">
        <f t="shared" si="179"/>
        <v>0</v>
      </c>
      <c r="F555" s="11">
        <f t="shared" si="179"/>
        <v>0</v>
      </c>
      <c r="G555" s="87">
        <f t="shared" si="179"/>
        <v>7</v>
      </c>
      <c r="H555" s="11">
        <f t="shared" si="179"/>
        <v>28</v>
      </c>
      <c r="I555" s="11">
        <f t="shared" si="179"/>
        <v>1</v>
      </c>
      <c r="J555" s="11">
        <f t="shared" si="179"/>
        <v>3</v>
      </c>
      <c r="K555" s="11">
        <f t="shared" si="179"/>
        <v>2</v>
      </c>
      <c r="L555" s="11">
        <f t="shared" si="179"/>
        <v>0</v>
      </c>
      <c r="M555" s="11">
        <f t="shared" si="179"/>
        <v>2</v>
      </c>
      <c r="N555" s="11">
        <f t="shared" si="179"/>
        <v>12</v>
      </c>
      <c r="O555" s="88">
        <f t="shared" si="175"/>
        <v>2</v>
      </c>
      <c r="P555" s="88">
        <f t="shared" si="176"/>
        <v>0.42857142857142855</v>
      </c>
      <c r="Q555" s="44">
        <f t="shared" si="177"/>
        <v>3.5714285714285712E-2</v>
      </c>
      <c r="R555" s="44">
        <f t="shared" si="178"/>
        <v>6</v>
      </c>
      <c r="T555" s="6" t="s">
        <v>63</v>
      </c>
      <c r="U555" s="5" t="s">
        <v>107</v>
      </c>
    </row>
    <row r="556" spans="1:21" ht="12.75" customHeight="1">
      <c r="T556" s="6" t="s">
        <v>64</v>
      </c>
      <c r="U556" s="5" t="s">
        <v>108</v>
      </c>
    </row>
    <row r="557" spans="1:21" ht="12.75" customHeight="1">
      <c r="A557" s="2" t="s">
        <v>144</v>
      </c>
      <c r="T557" s="6" t="s">
        <v>65</v>
      </c>
      <c r="U557" s="5" t="s">
        <v>109</v>
      </c>
    </row>
    <row r="558" spans="1:21" ht="12.75" customHeight="1">
      <c r="A558" s="11" t="s">
        <v>0</v>
      </c>
      <c r="B558" s="11" t="s">
        <v>1</v>
      </c>
      <c r="C558" s="11" t="s">
        <v>2</v>
      </c>
      <c r="D558" s="11" t="s">
        <v>3</v>
      </c>
      <c r="E558" s="11" t="s">
        <v>4</v>
      </c>
      <c r="F558" s="11" t="s">
        <v>5</v>
      </c>
      <c r="G558" s="11" t="s">
        <v>6</v>
      </c>
      <c r="H558" s="11" t="s">
        <v>7</v>
      </c>
      <c r="I558" s="11" t="s">
        <v>8</v>
      </c>
      <c r="K558" s="11" t="s">
        <v>9</v>
      </c>
      <c r="L558" s="11"/>
      <c r="M558" s="12"/>
      <c r="N558" s="11"/>
      <c r="O558" s="7"/>
      <c r="P558" s="8"/>
      <c r="Q558" s="7"/>
      <c r="R558" s="7"/>
      <c r="T558" s="6" t="s">
        <v>66</v>
      </c>
      <c r="U558" s="5" t="s">
        <v>110</v>
      </c>
    </row>
    <row r="559" spans="1:21" ht="12.75" customHeight="1">
      <c r="A559" s="12" t="s">
        <v>27</v>
      </c>
      <c r="B559" s="5">
        <v>0</v>
      </c>
      <c r="C559" s="5">
        <v>0</v>
      </c>
      <c r="D559" s="5">
        <v>2</v>
      </c>
      <c r="E559" s="5">
        <v>0</v>
      </c>
      <c r="F559" s="13">
        <v>1</v>
      </c>
      <c r="G559" s="13">
        <v>0</v>
      </c>
      <c r="H559" s="13">
        <v>2</v>
      </c>
      <c r="I559" s="2">
        <f>SUM(B559:H559)</f>
        <v>5</v>
      </c>
      <c r="K559" s="12" t="s">
        <v>143</v>
      </c>
      <c r="L559" s="11"/>
      <c r="N559" s="11"/>
      <c r="O559" s="7"/>
      <c r="Q559" s="7"/>
      <c r="R559" s="7"/>
      <c r="T559" s="6" t="s">
        <v>67</v>
      </c>
      <c r="U559" s="36" t="s">
        <v>111</v>
      </c>
    </row>
    <row r="560" spans="1:21" ht="12.75" customHeight="1">
      <c r="A560" s="12" t="s">
        <v>12</v>
      </c>
      <c r="B560" s="5">
        <v>0</v>
      </c>
      <c r="C560" s="5">
        <v>0</v>
      </c>
      <c r="D560" s="5">
        <v>1</v>
      </c>
      <c r="E560" s="5">
        <v>1</v>
      </c>
      <c r="F560" s="13">
        <v>2</v>
      </c>
      <c r="G560" s="13">
        <v>6</v>
      </c>
      <c r="H560" s="13" t="s">
        <v>48</v>
      </c>
      <c r="I560" s="2">
        <f>SUM(B560:H560)</f>
        <v>10</v>
      </c>
      <c r="K560" s="12" t="s">
        <v>142</v>
      </c>
      <c r="L560" s="11"/>
      <c r="N560" s="11"/>
      <c r="O560" s="7"/>
      <c r="Q560" s="7"/>
      <c r="R560" s="7"/>
      <c r="T560" s="6" t="s">
        <v>68</v>
      </c>
      <c r="U560" s="12" t="s">
        <v>112</v>
      </c>
    </row>
    <row r="561" spans="1:22" ht="12.75" customHeight="1">
      <c r="A561" s="15" t="s">
        <v>141</v>
      </c>
      <c r="B561" s="7" t="s">
        <v>52</v>
      </c>
      <c r="C561" s="7" t="s">
        <v>53</v>
      </c>
      <c r="D561" s="7" t="s">
        <v>54</v>
      </c>
      <c r="E561" s="7" t="s">
        <v>55</v>
      </c>
      <c r="F561" s="7" t="s">
        <v>56</v>
      </c>
      <c r="G561" s="7" t="s">
        <v>57</v>
      </c>
      <c r="H561" s="7" t="s">
        <v>58</v>
      </c>
      <c r="I561" s="7" t="s">
        <v>59</v>
      </c>
      <c r="J561" s="7" t="s">
        <v>60</v>
      </c>
      <c r="K561" s="7" t="s">
        <v>61</v>
      </c>
      <c r="L561" s="7" t="s">
        <v>62</v>
      </c>
      <c r="M561" s="7" t="s">
        <v>63</v>
      </c>
      <c r="N561" s="7" t="s">
        <v>64</v>
      </c>
      <c r="O561" s="7" t="s">
        <v>65</v>
      </c>
      <c r="P561" s="7" t="s">
        <v>66</v>
      </c>
      <c r="Q561" s="7" t="s">
        <v>67</v>
      </c>
      <c r="R561" s="7" t="s">
        <v>68</v>
      </c>
    </row>
    <row r="562" spans="1:22" ht="12.75" customHeight="1">
      <c r="A562" s="5" t="s">
        <v>69</v>
      </c>
      <c r="B562" s="19">
        <v>1</v>
      </c>
      <c r="C562" s="19">
        <v>4</v>
      </c>
      <c r="D562" s="19">
        <v>2</v>
      </c>
      <c r="E562" s="19">
        <v>2</v>
      </c>
      <c r="F562" s="19">
        <v>2</v>
      </c>
      <c r="G562" s="16">
        <v>1</v>
      </c>
      <c r="H562" s="19">
        <v>0</v>
      </c>
      <c r="I562" s="19">
        <v>0</v>
      </c>
      <c r="J562" s="19">
        <v>1</v>
      </c>
      <c r="K562" s="19">
        <v>2</v>
      </c>
      <c r="L562" s="19">
        <v>0</v>
      </c>
      <c r="M562" s="19">
        <v>0</v>
      </c>
      <c r="N562" s="19">
        <v>3</v>
      </c>
      <c r="O562" s="38">
        <f t="shared" ref="O562:O576" si="180">SUM(F562/D562)</f>
        <v>1</v>
      </c>
      <c r="P562" s="38">
        <f t="shared" ref="P562:P576" si="181">SUM(F562,K562)/C562</f>
        <v>1</v>
      </c>
      <c r="Q562" s="38">
        <f t="shared" ref="Q562:Q576" si="182">SUM(N562/D562)</f>
        <v>1.5</v>
      </c>
      <c r="R562" s="38">
        <f t="shared" ref="R562:R576" si="183">SUM(P562:Q562)</f>
        <v>2.5</v>
      </c>
      <c r="T562" s="6" t="s">
        <v>52</v>
      </c>
      <c r="U562" s="5" t="s">
        <v>96</v>
      </c>
    </row>
    <row r="563" spans="1:22" ht="12.75" customHeight="1">
      <c r="A563" s="12" t="s">
        <v>70</v>
      </c>
      <c r="B563" s="19" t="s">
        <v>48</v>
      </c>
      <c r="C563" s="19" t="s">
        <v>48</v>
      </c>
      <c r="D563" s="19" t="s">
        <v>48</v>
      </c>
      <c r="E563" s="19" t="s">
        <v>48</v>
      </c>
      <c r="F563" s="19" t="s">
        <v>48</v>
      </c>
      <c r="G563" s="20" t="s">
        <v>48</v>
      </c>
      <c r="H563" s="19" t="s">
        <v>48</v>
      </c>
      <c r="I563" s="19" t="s">
        <v>48</v>
      </c>
      <c r="J563" s="19" t="s">
        <v>48</v>
      </c>
      <c r="K563" s="19" t="s">
        <v>48</v>
      </c>
      <c r="L563" s="19" t="s">
        <v>48</v>
      </c>
      <c r="M563" s="19" t="s">
        <v>48</v>
      </c>
      <c r="N563" s="19" t="s">
        <v>48</v>
      </c>
      <c r="O563" s="38" t="e">
        <f t="shared" si="180"/>
        <v>#VALUE!</v>
      </c>
      <c r="P563" s="38" t="e">
        <f t="shared" si="181"/>
        <v>#VALUE!</v>
      </c>
      <c r="Q563" s="38" t="e">
        <f t="shared" si="182"/>
        <v>#VALUE!</v>
      </c>
      <c r="R563" s="38" t="e">
        <f t="shared" si="183"/>
        <v>#VALUE!</v>
      </c>
      <c r="T563" s="6" t="s">
        <v>84</v>
      </c>
      <c r="U563" s="5" t="s">
        <v>113</v>
      </c>
      <c r="V563" s="6"/>
    </row>
    <row r="564" spans="1:22" ht="12.75" customHeight="1">
      <c r="A564" s="5" t="s">
        <v>71</v>
      </c>
      <c r="B564" s="19" t="s">
        <v>48</v>
      </c>
      <c r="C564" s="19" t="s">
        <v>48</v>
      </c>
      <c r="D564" s="19" t="s">
        <v>48</v>
      </c>
      <c r="E564" s="19" t="s">
        <v>48</v>
      </c>
      <c r="F564" s="19" t="s">
        <v>48</v>
      </c>
      <c r="G564" s="20" t="s">
        <v>48</v>
      </c>
      <c r="H564" s="19" t="s">
        <v>48</v>
      </c>
      <c r="I564" s="19" t="s">
        <v>48</v>
      </c>
      <c r="J564" s="19" t="s">
        <v>48</v>
      </c>
      <c r="K564" s="19" t="s">
        <v>48</v>
      </c>
      <c r="L564" s="19" t="s">
        <v>48</v>
      </c>
      <c r="M564" s="19" t="s">
        <v>48</v>
      </c>
      <c r="N564" s="19" t="s">
        <v>48</v>
      </c>
      <c r="O564" s="38" t="e">
        <f t="shared" si="180"/>
        <v>#VALUE!</v>
      </c>
      <c r="P564" s="38" t="e">
        <f t="shared" si="181"/>
        <v>#VALUE!</v>
      </c>
      <c r="Q564" s="38" t="e">
        <f t="shared" si="182"/>
        <v>#VALUE!</v>
      </c>
      <c r="R564" s="38" t="e">
        <f t="shared" si="183"/>
        <v>#VALUE!</v>
      </c>
      <c r="T564" s="6" t="s">
        <v>85</v>
      </c>
      <c r="U564" s="5" t="s">
        <v>114</v>
      </c>
      <c r="V564" s="6"/>
    </row>
    <row r="565" spans="1:22" ht="12.75" customHeight="1">
      <c r="A565" s="5" t="s">
        <v>72</v>
      </c>
      <c r="B565" s="10">
        <v>1</v>
      </c>
      <c r="C565" s="16">
        <v>4</v>
      </c>
      <c r="D565" s="16">
        <v>3</v>
      </c>
      <c r="E565" s="10">
        <v>1</v>
      </c>
      <c r="F565" s="16">
        <v>1</v>
      </c>
      <c r="G565" s="10">
        <v>0</v>
      </c>
      <c r="H565" s="10">
        <v>0</v>
      </c>
      <c r="I565" s="10">
        <v>0</v>
      </c>
      <c r="J565" s="10">
        <v>0</v>
      </c>
      <c r="K565" s="16">
        <v>1</v>
      </c>
      <c r="L565" s="10">
        <v>0</v>
      </c>
      <c r="M565" s="10">
        <v>1</v>
      </c>
      <c r="N565" s="16">
        <v>1</v>
      </c>
      <c r="O565" s="38">
        <f t="shared" si="180"/>
        <v>0.33333333333333331</v>
      </c>
      <c r="P565" s="38">
        <f t="shared" si="181"/>
        <v>0.5</v>
      </c>
      <c r="Q565" s="38">
        <f t="shared" si="182"/>
        <v>0.33333333333333331</v>
      </c>
      <c r="R565" s="38">
        <f t="shared" si="183"/>
        <v>0.83333333333333326</v>
      </c>
      <c r="T565" s="6" t="s">
        <v>86</v>
      </c>
      <c r="U565" s="5" t="s">
        <v>115</v>
      </c>
      <c r="V565" s="6"/>
    </row>
    <row r="566" spans="1:22" ht="12.75" customHeight="1">
      <c r="A566" s="5" t="s">
        <v>73</v>
      </c>
      <c r="B566" s="10">
        <v>1</v>
      </c>
      <c r="C566" s="10">
        <v>4</v>
      </c>
      <c r="D566" s="10">
        <v>4</v>
      </c>
      <c r="E566" s="10">
        <v>2</v>
      </c>
      <c r="F566" s="10">
        <v>4</v>
      </c>
      <c r="G566" s="16">
        <v>0</v>
      </c>
      <c r="H566" s="16">
        <v>0</v>
      </c>
      <c r="I566" s="16">
        <v>0</v>
      </c>
      <c r="J566" s="16">
        <v>2</v>
      </c>
      <c r="K566" s="16">
        <v>0</v>
      </c>
      <c r="L566" s="16">
        <v>0</v>
      </c>
      <c r="M566" s="16">
        <v>1</v>
      </c>
      <c r="N566" s="16">
        <v>4</v>
      </c>
      <c r="O566" s="38">
        <f t="shared" si="180"/>
        <v>1</v>
      </c>
      <c r="P566" s="38">
        <f t="shared" si="181"/>
        <v>1</v>
      </c>
      <c r="Q566" s="38">
        <f t="shared" si="182"/>
        <v>1</v>
      </c>
      <c r="R566" s="38">
        <f t="shared" si="183"/>
        <v>2</v>
      </c>
      <c r="T566" s="6" t="s">
        <v>87</v>
      </c>
      <c r="U566" s="5" t="s">
        <v>116</v>
      </c>
      <c r="V566" s="6"/>
    </row>
    <row r="567" spans="1:22" ht="12.75" customHeight="1">
      <c r="A567" s="5" t="s">
        <v>74</v>
      </c>
      <c r="B567" s="19" t="s">
        <v>48</v>
      </c>
      <c r="C567" s="19" t="s">
        <v>48</v>
      </c>
      <c r="D567" s="19" t="s">
        <v>48</v>
      </c>
      <c r="E567" s="19" t="s">
        <v>48</v>
      </c>
      <c r="F567" s="19" t="s">
        <v>48</v>
      </c>
      <c r="G567" s="20" t="s">
        <v>48</v>
      </c>
      <c r="H567" s="19" t="s">
        <v>48</v>
      </c>
      <c r="I567" s="19" t="s">
        <v>48</v>
      </c>
      <c r="J567" s="19" t="s">
        <v>48</v>
      </c>
      <c r="K567" s="19" t="s">
        <v>48</v>
      </c>
      <c r="L567" s="19" t="s">
        <v>48</v>
      </c>
      <c r="M567" s="19" t="s">
        <v>48</v>
      </c>
      <c r="N567" s="19" t="s">
        <v>48</v>
      </c>
      <c r="O567" s="38" t="e">
        <f t="shared" si="180"/>
        <v>#VALUE!</v>
      </c>
      <c r="P567" s="38" t="e">
        <f t="shared" si="181"/>
        <v>#VALUE!</v>
      </c>
      <c r="Q567" s="38" t="e">
        <f t="shared" si="182"/>
        <v>#VALUE!</v>
      </c>
      <c r="R567" s="38" t="e">
        <f t="shared" si="183"/>
        <v>#VALUE!</v>
      </c>
      <c r="T567" s="6" t="s">
        <v>88</v>
      </c>
      <c r="U567" s="5" t="s">
        <v>117</v>
      </c>
      <c r="V567" s="6"/>
    </row>
    <row r="568" spans="1:22" ht="12.75" customHeight="1">
      <c r="A568" s="5" t="s">
        <v>75</v>
      </c>
      <c r="B568" s="19" t="s">
        <v>48</v>
      </c>
      <c r="C568" s="19" t="s">
        <v>48</v>
      </c>
      <c r="D568" s="19" t="s">
        <v>48</v>
      </c>
      <c r="E568" s="19" t="s">
        <v>48</v>
      </c>
      <c r="F568" s="19" t="s">
        <v>48</v>
      </c>
      <c r="G568" s="20" t="s">
        <v>48</v>
      </c>
      <c r="H568" s="19" t="s">
        <v>48</v>
      </c>
      <c r="I568" s="19" t="s">
        <v>48</v>
      </c>
      <c r="J568" s="19" t="s">
        <v>48</v>
      </c>
      <c r="K568" s="19" t="s">
        <v>48</v>
      </c>
      <c r="L568" s="19" t="s">
        <v>48</v>
      </c>
      <c r="M568" s="19" t="s">
        <v>48</v>
      </c>
      <c r="N568" s="19" t="s">
        <v>48</v>
      </c>
      <c r="O568" s="38" t="e">
        <f t="shared" si="180"/>
        <v>#VALUE!</v>
      </c>
      <c r="P568" s="38" t="e">
        <f t="shared" si="181"/>
        <v>#VALUE!</v>
      </c>
      <c r="Q568" s="38" t="e">
        <f t="shared" si="182"/>
        <v>#VALUE!</v>
      </c>
      <c r="R568" s="38" t="e">
        <f t="shared" si="183"/>
        <v>#VALUE!</v>
      </c>
      <c r="T568" s="6" t="s">
        <v>89</v>
      </c>
      <c r="U568" s="5" t="s">
        <v>118</v>
      </c>
      <c r="V568" s="6"/>
    </row>
    <row r="569" spans="1:22" ht="12.75" customHeight="1">
      <c r="A569" s="5" t="s">
        <v>76</v>
      </c>
      <c r="B569" s="10">
        <v>1</v>
      </c>
      <c r="C569" s="10">
        <v>4</v>
      </c>
      <c r="D569" s="10">
        <v>4</v>
      </c>
      <c r="E569" s="10">
        <v>1</v>
      </c>
      <c r="F569" s="10">
        <v>1</v>
      </c>
      <c r="G569" s="16">
        <v>0</v>
      </c>
      <c r="H569" s="16">
        <v>0</v>
      </c>
      <c r="I569" s="16">
        <v>0</v>
      </c>
      <c r="J569" s="16">
        <v>2</v>
      </c>
      <c r="K569" s="16">
        <v>0</v>
      </c>
      <c r="L569" s="16">
        <v>0</v>
      </c>
      <c r="M569" s="16">
        <v>0</v>
      </c>
      <c r="N569" s="16">
        <v>2</v>
      </c>
      <c r="O569" s="38">
        <f t="shared" si="180"/>
        <v>0.25</v>
      </c>
      <c r="P569" s="38">
        <f t="shared" si="181"/>
        <v>0.25</v>
      </c>
      <c r="Q569" s="38">
        <f t="shared" si="182"/>
        <v>0.5</v>
      </c>
      <c r="R569" s="38">
        <f t="shared" si="183"/>
        <v>0.75</v>
      </c>
      <c r="T569" s="6" t="s">
        <v>56</v>
      </c>
      <c r="U569" s="5" t="s">
        <v>100</v>
      </c>
      <c r="V569" s="6"/>
    </row>
    <row r="570" spans="1:22" ht="12.75" customHeight="1">
      <c r="A570" s="5" t="s">
        <v>77</v>
      </c>
      <c r="B570" s="16">
        <v>1</v>
      </c>
      <c r="C570" s="16">
        <v>3</v>
      </c>
      <c r="D570" s="16">
        <v>3</v>
      </c>
      <c r="E570" s="16">
        <v>0</v>
      </c>
      <c r="F570" s="16">
        <v>1</v>
      </c>
      <c r="G570" s="16">
        <v>0</v>
      </c>
      <c r="H570" s="16">
        <v>0</v>
      </c>
      <c r="I570" s="16">
        <v>0</v>
      </c>
      <c r="J570" s="16">
        <v>1</v>
      </c>
      <c r="K570" s="16">
        <v>0</v>
      </c>
      <c r="L570" s="16">
        <v>2</v>
      </c>
      <c r="M570" s="16">
        <v>0</v>
      </c>
      <c r="N570" s="16">
        <v>1</v>
      </c>
      <c r="O570" s="38">
        <f t="shared" si="180"/>
        <v>0.33333333333333331</v>
      </c>
      <c r="P570" s="38">
        <f t="shared" si="181"/>
        <v>0.33333333333333331</v>
      </c>
      <c r="Q570" s="38">
        <f t="shared" si="182"/>
        <v>0.33333333333333331</v>
      </c>
      <c r="R570" s="38">
        <f t="shared" si="183"/>
        <v>0.66666666666666663</v>
      </c>
      <c r="T570" s="6" t="s">
        <v>55</v>
      </c>
      <c r="U570" s="5" t="s">
        <v>99</v>
      </c>
      <c r="V570" s="6"/>
    </row>
    <row r="571" spans="1:22" ht="12.75" customHeight="1">
      <c r="A571" s="5" t="s">
        <v>78</v>
      </c>
      <c r="B571" s="19" t="s">
        <v>48</v>
      </c>
      <c r="C571" s="19" t="s">
        <v>48</v>
      </c>
      <c r="D571" s="19" t="s">
        <v>48</v>
      </c>
      <c r="E571" s="19" t="s">
        <v>48</v>
      </c>
      <c r="F571" s="19" t="s">
        <v>48</v>
      </c>
      <c r="G571" s="20" t="s">
        <v>48</v>
      </c>
      <c r="H571" s="19" t="s">
        <v>48</v>
      </c>
      <c r="I571" s="19" t="s">
        <v>48</v>
      </c>
      <c r="J571" s="19" t="s">
        <v>48</v>
      </c>
      <c r="K571" s="19" t="s">
        <v>48</v>
      </c>
      <c r="L571" s="19" t="s">
        <v>48</v>
      </c>
      <c r="M571" s="19" t="s">
        <v>48</v>
      </c>
      <c r="N571" s="19" t="s">
        <v>48</v>
      </c>
      <c r="O571" s="38" t="e">
        <f t="shared" si="180"/>
        <v>#VALUE!</v>
      </c>
      <c r="P571" s="38" t="e">
        <f t="shared" si="181"/>
        <v>#VALUE!</v>
      </c>
      <c r="Q571" s="38" t="e">
        <f t="shared" si="182"/>
        <v>#VALUE!</v>
      </c>
      <c r="R571" s="38" t="e">
        <f t="shared" si="183"/>
        <v>#VALUE!</v>
      </c>
      <c r="T571" s="6" t="s">
        <v>90</v>
      </c>
      <c r="U571" s="5" t="s">
        <v>119</v>
      </c>
    </row>
    <row r="572" spans="1:22" ht="12.75" customHeight="1">
      <c r="A572" s="5" t="s">
        <v>79</v>
      </c>
      <c r="B572" s="19">
        <v>1</v>
      </c>
      <c r="C572" s="19">
        <v>4</v>
      </c>
      <c r="D572" s="19">
        <v>3</v>
      </c>
      <c r="E572" s="19">
        <v>2</v>
      </c>
      <c r="F572" s="19">
        <v>1</v>
      </c>
      <c r="G572" s="16">
        <v>0</v>
      </c>
      <c r="H572" s="19">
        <v>0</v>
      </c>
      <c r="I572" s="19">
        <v>0</v>
      </c>
      <c r="J572" s="19">
        <v>0</v>
      </c>
      <c r="K572" s="19">
        <v>1</v>
      </c>
      <c r="L572" s="19">
        <v>0</v>
      </c>
      <c r="M572" s="19">
        <v>2</v>
      </c>
      <c r="N572" s="19">
        <v>1</v>
      </c>
      <c r="O572" s="38">
        <f t="shared" si="180"/>
        <v>0.33333333333333331</v>
      </c>
      <c r="P572" s="38">
        <f t="shared" si="181"/>
        <v>0.5</v>
      </c>
      <c r="Q572" s="38">
        <f t="shared" si="182"/>
        <v>0.33333333333333331</v>
      </c>
      <c r="R572" s="38">
        <f t="shared" si="183"/>
        <v>0.83333333333333326</v>
      </c>
      <c r="T572" s="6" t="s">
        <v>91</v>
      </c>
      <c r="U572" s="5" t="s">
        <v>120</v>
      </c>
    </row>
    <row r="573" spans="1:22" ht="12.75" customHeight="1">
      <c r="A573" s="5" t="s">
        <v>80</v>
      </c>
      <c r="B573" s="16">
        <v>1</v>
      </c>
      <c r="C573" s="16">
        <v>4</v>
      </c>
      <c r="D573" s="16">
        <v>4</v>
      </c>
      <c r="E573" s="16">
        <v>0</v>
      </c>
      <c r="F573" s="16">
        <v>0</v>
      </c>
      <c r="G573" s="16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2</v>
      </c>
      <c r="M573" s="16">
        <v>0</v>
      </c>
      <c r="N573" s="16">
        <v>0</v>
      </c>
      <c r="O573" s="38">
        <f t="shared" si="180"/>
        <v>0</v>
      </c>
      <c r="P573" s="38">
        <f t="shared" si="181"/>
        <v>0</v>
      </c>
      <c r="Q573" s="38">
        <f t="shared" si="182"/>
        <v>0</v>
      </c>
      <c r="R573" s="38">
        <f t="shared" si="183"/>
        <v>0</v>
      </c>
      <c r="T573" s="6" t="s">
        <v>61</v>
      </c>
      <c r="U573" s="5" t="s">
        <v>105</v>
      </c>
    </row>
    <row r="574" spans="1:22" ht="12.75" customHeight="1">
      <c r="A574" s="5" t="s">
        <v>81</v>
      </c>
      <c r="B574" s="6">
        <v>1</v>
      </c>
      <c r="C574" s="6">
        <v>4</v>
      </c>
      <c r="D574" s="6">
        <v>3</v>
      </c>
      <c r="E574" s="6">
        <v>2</v>
      </c>
      <c r="F574" s="6">
        <v>1</v>
      </c>
      <c r="G574" s="6">
        <v>1</v>
      </c>
      <c r="H574" s="6">
        <v>0</v>
      </c>
      <c r="I574" s="6">
        <v>0</v>
      </c>
      <c r="J574" s="6">
        <v>1</v>
      </c>
      <c r="K574" s="6">
        <v>1</v>
      </c>
      <c r="L574" s="6">
        <v>0</v>
      </c>
      <c r="M574" s="6">
        <v>0</v>
      </c>
      <c r="N574" s="6">
        <v>2</v>
      </c>
      <c r="O574" s="38">
        <f t="shared" si="180"/>
        <v>0.33333333333333331</v>
      </c>
      <c r="P574" s="38">
        <f t="shared" si="181"/>
        <v>0.5</v>
      </c>
      <c r="Q574" s="38">
        <f t="shared" si="182"/>
        <v>0.66666666666666663</v>
      </c>
      <c r="R574" s="38">
        <f t="shared" si="183"/>
        <v>1.1666666666666665</v>
      </c>
      <c r="T574" s="6" t="s">
        <v>62</v>
      </c>
      <c r="U574" s="5" t="s">
        <v>106</v>
      </c>
    </row>
    <row r="575" spans="1:22" ht="12.75" customHeight="1">
      <c r="A575" s="5" t="s">
        <v>82</v>
      </c>
      <c r="B575" s="16">
        <v>1</v>
      </c>
      <c r="C575" s="16">
        <v>4</v>
      </c>
      <c r="D575" s="16">
        <v>4</v>
      </c>
      <c r="E575" s="16">
        <v>0</v>
      </c>
      <c r="F575" s="16">
        <v>2</v>
      </c>
      <c r="G575" s="16">
        <v>0</v>
      </c>
      <c r="H575" s="16">
        <v>0</v>
      </c>
      <c r="I575" s="16">
        <v>0</v>
      </c>
      <c r="J575" s="16">
        <v>3</v>
      </c>
      <c r="K575" s="16">
        <v>0</v>
      </c>
      <c r="L575" s="16">
        <v>0</v>
      </c>
      <c r="M575" s="16">
        <v>0</v>
      </c>
      <c r="N575" s="16">
        <v>2</v>
      </c>
      <c r="O575" s="38">
        <f t="shared" si="180"/>
        <v>0.5</v>
      </c>
      <c r="P575" s="38">
        <f t="shared" si="181"/>
        <v>0.5</v>
      </c>
      <c r="Q575" s="38">
        <f t="shared" si="182"/>
        <v>0.5</v>
      </c>
      <c r="R575" s="38">
        <f t="shared" si="183"/>
        <v>1</v>
      </c>
      <c r="T575" s="6" t="s">
        <v>92</v>
      </c>
      <c r="U575" s="5" t="s">
        <v>121</v>
      </c>
    </row>
    <row r="576" spans="1:22" ht="12.75" customHeight="1">
      <c r="A576" s="11" t="s">
        <v>83</v>
      </c>
      <c r="B576" s="11"/>
      <c r="C576" s="11">
        <f t="shared" ref="C576:N576" si="184">SUM(C562:C575)</f>
        <v>35</v>
      </c>
      <c r="D576" s="11">
        <f t="shared" si="184"/>
        <v>30</v>
      </c>
      <c r="E576" s="11">
        <f t="shared" si="184"/>
        <v>10</v>
      </c>
      <c r="F576" s="11">
        <f t="shared" si="184"/>
        <v>13</v>
      </c>
      <c r="G576" s="11">
        <f t="shared" si="184"/>
        <v>2</v>
      </c>
      <c r="H576" s="11">
        <f t="shared" si="184"/>
        <v>0</v>
      </c>
      <c r="I576" s="11">
        <f t="shared" si="184"/>
        <v>0</v>
      </c>
      <c r="J576" s="11">
        <f t="shared" si="184"/>
        <v>10</v>
      </c>
      <c r="K576" s="11">
        <f t="shared" si="184"/>
        <v>5</v>
      </c>
      <c r="L576" s="11">
        <f t="shared" si="184"/>
        <v>4</v>
      </c>
      <c r="M576" s="11">
        <f t="shared" si="184"/>
        <v>4</v>
      </c>
      <c r="N576" s="11">
        <f t="shared" si="184"/>
        <v>16</v>
      </c>
      <c r="O576" s="38">
        <f t="shared" si="180"/>
        <v>0.43333333333333335</v>
      </c>
      <c r="P576" s="38">
        <f t="shared" si="181"/>
        <v>0.51428571428571423</v>
      </c>
      <c r="Q576" s="38">
        <f t="shared" si="182"/>
        <v>0.53333333333333333</v>
      </c>
      <c r="R576" s="38">
        <f t="shared" si="183"/>
        <v>1.0476190476190474</v>
      </c>
      <c r="T576" s="6" t="s">
        <v>93</v>
      </c>
      <c r="U576" s="36" t="s">
        <v>122</v>
      </c>
    </row>
    <row r="577" spans="1:22" ht="12.75" customHeight="1">
      <c r="T577" s="6" t="s">
        <v>94</v>
      </c>
      <c r="U577" s="5" t="s">
        <v>123</v>
      </c>
    </row>
    <row r="578" spans="1:22" ht="12.75" customHeight="1">
      <c r="A578" s="11"/>
      <c r="B578" s="7" t="s">
        <v>52</v>
      </c>
      <c r="C578" s="7" t="s">
        <v>84</v>
      </c>
      <c r="D578" s="7" t="s">
        <v>85</v>
      </c>
      <c r="E578" s="7" t="s">
        <v>86</v>
      </c>
      <c r="F578" s="7" t="s">
        <v>87</v>
      </c>
      <c r="G578" s="7" t="s">
        <v>88</v>
      </c>
      <c r="H578" s="7" t="s">
        <v>89</v>
      </c>
      <c r="I578" s="7" t="s">
        <v>56</v>
      </c>
      <c r="J578" s="7" t="s">
        <v>55</v>
      </c>
      <c r="K578" s="7" t="s">
        <v>90</v>
      </c>
      <c r="L578" s="7" t="s">
        <v>91</v>
      </c>
      <c r="M578" s="7" t="s">
        <v>61</v>
      </c>
      <c r="N578" s="7" t="s">
        <v>62</v>
      </c>
      <c r="O578" s="7" t="s">
        <v>92</v>
      </c>
      <c r="P578" s="7" t="s">
        <v>93</v>
      </c>
      <c r="Q578" s="7" t="s">
        <v>94</v>
      </c>
      <c r="R578" s="7" t="s">
        <v>95</v>
      </c>
      <c r="T578" s="6" t="s">
        <v>95</v>
      </c>
      <c r="U578" s="12" t="s">
        <v>124</v>
      </c>
      <c r="V578" s="6"/>
    </row>
    <row r="579" spans="1:22" ht="12.75" customHeight="1">
      <c r="A579" s="5" t="s">
        <v>69</v>
      </c>
      <c r="B579" s="19">
        <v>1</v>
      </c>
      <c r="C579" s="19">
        <v>0</v>
      </c>
      <c r="D579" s="19">
        <v>1</v>
      </c>
      <c r="E579" s="19">
        <v>0</v>
      </c>
      <c r="F579" s="19">
        <v>0</v>
      </c>
      <c r="G579" s="20">
        <v>4</v>
      </c>
      <c r="H579" s="19">
        <v>18</v>
      </c>
      <c r="I579" s="19">
        <v>2</v>
      </c>
      <c r="J579" s="19">
        <v>3</v>
      </c>
      <c r="K579" s="19">
        <v>3</v>
      </c>
      <c r="L579" s="19">
        <v>0</v>
      </c>
      <c r="M579" s="19">
        <v>5</v>
      </c>
      <c r="N579" s="19">
        <v>0</v>
      </c>
      <c r="O579" s="9">
        <f t="shared" ref="O579:O588" si="185">SUM(K579/G579)*7</f>
        <v>5.25</v>
      </c>
      <c r="P579" s="9">
        <f t="shared" ref="P579:P588" si="186">SUM(I579,M579)/G579</f>
        <v>1.75</v>
      </c>
      <c r="Q579" s="38">
        <f t="shared" ref="Q579:Q588" si="187">SUM(I579/H579)</f>
        <v>0.1111111111111111</v>
      </c>
      <c r="R579" s="38">
        <f t="shared" ref="R579:R588" si="188">SUM(N579/M579)</f>
        <v>0</v>
      </c>
    </row>
    <row r="580" spans="1:22" ht="12.75" customHeight="1">
      <c r="A580" s="5" t="s">
        <v>71</v>
      </c>
      <c r="B580" s="19" t="s">
        <v>48</v>
      </c>
      <c r="C580" s="19" t="s">
        <v>48</v>
      </c>
      <c r="D580" s="19" t="s">
        <v>48</v>
      </c>
      <c r="E580" s="19" t="s">
        <v>48</v>
      </c>
      <c r="F580" s="19" t="s">
        <v>48</v>
      </c>
      <c r="G580" s="20" t="s">
        <v>48</v>
      </c>
      <c r="H580" s="19" t="s">
        <v>48</v>
      </c>
      <c r="I580" s="19" t="s">
        <v>48</v>
      </c>
      <c r="J580" s="19" t="s">
        <v>48</v>
      </c>
      <c r="K580" s="19" t="s">
        <v>48</v>
      </c>
      <c r="L580" s="19" t="s">
        <v>48</v>
      </c>
      <c r="M580" s="19" t="s">
        <v>48</v>
      </c>
      <c r="N580" s="19" t="s">
        <v>48</v>
      </c>
      <c r="O580" s="9" t="e">
        <f t="shared" si="185"/>
        <v>#VALUE!</v>
      </c>
      <c r="P580" s="9" t="e">
        <f t="shared" si="186"/>
        <v>#VALUE!</v>
      </c>
      <c r="Q580" s="38" t="e">
        <f t="shared" si="187"/>
        <v>#VALUE!</v>
      </c>
      <c r="R580" s="38" t="e">
        <f t="shared" si="188"/>
        <v>#VALUE!</v>
      </c>
      <c r="T580" s="6" t="s">
        <v>52</v>
      </c>
      <c r="U580" s="36" t="s">
        <v>96</v>
      </c>
    </row>
    <row r="581" spans="1:22" ht="12.75" customHeight="1">
      <c r="A581" s="12" t="s">
        <v>72</v>
      </c>
      <c r="B581" s="19" t="s">
        <v>48</v>
      </c>
      <c r="C581" s="19" t="s">
        <v>48</v>
      </c>
      <c r="D581" s="19" t="s">
        <v>48</v>
      </c>
      <c r="E581" s="19" t="s">
        <v>48</v>
      </c>
      <c r="F581" s="19" t="s">
        <v>48</v>
      </c>
      <c r="G581" s="20" t="s">
        <v>48</v>
      </c>
      <c r="H581" s="19" t="s">
        <v>48</v>
      </c>
      <c r="I581" s="19" t="s">
        <v>48</v>
      </c>
      <c r="J581" s="19" t="s">
        <v>48</v>
      </c>
      <c r="K581" s="19" t="s">
        <v>48</v>
      </c>
      <c r="L581" s="19" t="s">
        <v>48</v>
      </c>
      <c r="M581" s="19" t="s">
        <v>48</v>
      </c>
      <c r="N581" s="19" t="s">
        <v>48</v>
      </c>
      <c r="O581" s="9" t="e">
        <f t="shared" si="185"/>
        <v>#VALUE!</v>
      </c>
      <c r="P581" s="9" t="e">
        <f t="shared" si="186"/>
        <v>#VALUE!</v>
      </c>
      <c r="Q581" s="38" t="e">
        <f t="shared" si="187"/>
        <v>#VALUE!</v>
      </c>
      <c r="R581" s="38" t="e">
        <f t="shared" si="188"/>
        <v>#VALUE!</v>
      </c>
      <c r="T581" s="6" t="s">
        <v>53</v>
      </c>
      <c r="U581" s="5" t="s">
        <v>97</v>
      </c>
    </row>
    <row r="582" spans="1:22" ht="12.75" customHeight="1">
      <c r="A582" s="5" t="s">
        <v>75</v>
      </c>
      <c r="B582" s="19" t="s">
        <v>48</v>
      </c>
      <c r="C582" s="19" t="s">
        <v>48</v>
      </c>
      <c r="D582" s="19" t="s">
        <v>48</v>
      </c>
      <c r="E582" s="19" t="s">
        <v>48</v>
      </c>
      <c r="F582" s="19" t="s">
        <v>48</v>
      </c>
      <c r="G582" s="20" t="s">
        <v>48</v>
      </c>
      <c r="H582" s="19" t="s">
        <v>48</v>
      </c>
      <c r="I582" s="19" t="s">
        <v>48</v>
      </c>
      <c r="J582" s="19" t="s">
        <v>48</v>
      </c>
      <c r="K582" s="19" t="s">
        <v>48</v>
      </c>
      <c r="L582" s="19" t="s">
        <v>48</v>
      </c>
      <c r="M582" s="19" t="s">
        <v>48</v>
      </c>
      <c r="N582" s="19" t="s">
        <v>48</v>
      </c>
      <c r="O582" s="9" t="e">
        <f t="shared" si="185"/>
        <v>#VALUE!</v>
      </c>
      <c r="P582" s="9" t="e">
        <f t="shared" si="186"/>
        <v>#VALUE!</v>
      </c>
      <c r="Q582" s="38" t="e">
        <f t="shared" si="187"/>
        <v>#VALUE!</v>
      </c>
      <c r="R582" s="38" t="e">
        <f t="shared" si="188"/>
        <v>#VALUE!</v>
      </c>
      <c r="T582" s="6" t="s">
        <v>54</v>
      </c>
      <c r="U582" s="5" t="s">
        <v>98</v>
      </c>
    </row>
    <row r="583" spans="1:22" ht="12.75" customHeight="1">
      <c r="A583" s="12" t="s">
        <v>76</v>
      </c>
      <c r="B583" s="19" t="s">
        <v>48</v>
      </c>
      <c r="C583" s="19" t="s">
        <v>48</v>
      </c>
      <c r="D583" s="19" t="s">
        <v>48</v>
      </c>
      <c r="E583" s="19" t="s">
        <v>48</v>
      </c>
      <c r="F583" s="19" t="s">
        <v>48</v>
      </c>
      <c r="G583" s="20" t="s">
        <v>48</v>
      </c>
      <c r="H583" s="19" t="s">
        <v>48</v>
      </c>
      <c r="I583" s="19" t="s">
        <v>48</v>
      </c>
      <c r="J583" s="19" t="s">
        <v>48</v>
      </c>
      <c r="K583" s="19" t="s">
        <v>48</v>
      </c>
      <c r="L583" s="19" t="s">
        <v>48</v>
      </c>
      <c r="M583" s="19" t="s">
        <v>48</v>
      </c>
      <c r="N583" s="19" t="s">
        <v>48</v>
      </c>
      <c r="O583" s="9" t="e">
        <f t="shared" si="185"/>
        <v>#VALUE!</v>
      </c>
      <c r="P583" s="9" t="e">
        <f t="shared" si="186"/>
        <v>#VALUE!</v>
      </c>
      <c r="Q583" s="38" t="e">
        <f t="shared" si="187"/>
        <v>#VALUE!</v>
      </c>
      <c r="R583" s="38" t="e">
        <f t="shared" si="188"/>
        <v>#VALUE!</v>
      </c>
      <c r="T583" s="6" t="s">
        <v>55</v>
      </c>
      <c r="U583" s="5" t="s">
        <v>99</v>
      </c>
    </row>
    <row r="584" spans="1:22" ht="12.75" customHeight="1">
      <c r="A584" s="12" t="s">
        <v>78</v>
      </c>
      <c r="B584" s="19" t="s">
        <v>48</v>
      </c>
      <c r="C584" s="19" t="s">
        <v>48</v>
      </c>
      <c r="D584" s="19" t="s">
        <v>48</v>
      </c>
      <c r="E584" s="19" t="s">
        <v>48</v>
      </c>
      <c r="F584" s="19" t="s">
        <v>48</v>
      </c>
      <c r="G584" s="20" t="s">
        <v>48</v>
      </c>
      <c r="H584" s="19" t="s">
        <v>48</v>
      </c>
      <c r="I584" s="19" t="s">
        <v>48</v>
      </c>
      <c r="J584" s="19" t="s">
        <v>48</v>
      </c>
      <c r="K584" s="19" t="s">
        <v>48</v>
      </c>
      <c r="L584" s="19" t="s">
        <v>48</v>
      </c>
      <c r="M584" s="19" t="s">
        <v>48</v>
      </c>
      <c r="N584" s="19" t="s">
        <v>48</v>
      </c>
      <c r="O584" s="9" t="e">
        <f t="shared" si="185"/>
        <v>#VALUE!</v>
      </c>
      <c r="P584" s="9" t="e">
        <f t="shared" si="186"/>
        <v>#VALUE!</v>
      </c>
      <c r="Q584" s="38" t="e">
        <f t="shared" si="187"/>
        <v>#VALUE!</v>
      </c>
      <c r="R584" s="38" t="e">
        <f t="shared" si="188"/>
        <v>#VALUE!</v>
      </c>
      <c r="T584" s="6" t="s">
        <v>56</v>
      </c>
      <c r="U584" s="5" t="s">
        <v>100</v>
      </c>
    </row>
    <row r="585" spans="1:22" ht="12.75" customHeight="1">
      <c r="A585" s="12" t="s">
        <v>79</v>
      </c>
      <c r="B585" s="19" t="s">
        <v>48</v>
      </c>
      <c r="C585" s="19" t="s">
        <v>48</v>
      </c>
      <c r="D585" s="19" t="s">
        <v>48</v>
      </c>
      <c r="E585" s="19" t="s">
        <v>48</v>
      </c>
      <c r="F585" s="19" t="s">
        <v>48</v>
      </c>
      <c r="G585" s="20" t="s">
        <v>48</v>
      </c>
      <c r="H585" s="19" t="s">
        <v>48</v>
      </c>
      <c r="I585" s="19" t="s">
        <v>48</v>
      </c>
      <c r="J585" s="19" t="s">
        <v>48</v>
      </c>
      <c r="K585" s="19" t="s">
        <v>48</v>
      </c>
      <c r="L585" s="19" t="s">
        <v>48</v>
      </c>
      <c r="M585" s="19" t="s">
        <v>48</v>
      </c>
      <c r="N585" s="19" t="s">
        <v>48</v>
      </c>
      <c r="O585" s="9" t="e">
        <f t="shared" si="185"/>
        <v>#VALUE!</v>
      </c>
      <c r="P585" s="9" t="e">
        <f t="shared" si="186"/>
        <v>#VALUE!</v>
      </c>
      <c r="Q585" s="38" t="e">
        <f t="shared" si="187"/>
        <v>#VALUE!</v>
      </c>
      <c r="R585" s="38" t="e">
        <f t="shared" si="188"/>
        <v>#VALUE!</v>
      </c>
      <c r="T585" s="6" t="s">
        <v>57</v>
      </c>
      <c r="U585" s="5" t="s">
        <v>101</v>
      </c>
    </row>
    <row r="586" spans="1:22" ht="12.75" customHeight="1">
      <c r="A586" s="5" t="s">
        <v>80</v>
      </c>
      <c r="B586" s="19">
        <v>1</v>
      </c>
      <c r="C586" s="19">
        <v>1</v>
      </c>
      <c r="D586" s="19">
        <v>0</v>
      </c>
      <c r="E586" s="19">
        <v>0</v>
      </c>
      <c r="F586" s="19">
        <v>0</v>
      </c>
      <c r="G586" s="20">
        <v>3</v>
      </c>
      <c r="H586" s="19">
        <v>15</v>
      </c>
      <c r="I586" s="19">
        <v>5</v>
      </c>
      <c r="J586" s="19">
        <v>2</v>
      </c>
      <c r="K586" s="19">
        <v>2</v>
      </c>
      <c r="L586" s="19">
        <v>0</v>
      </c>
      <c r="M586" s="19">
        <v>1</v>
      </c>
      <c r="N586" s="19">
        <v>3</v>
      </c>
      <c r="O586" s="9">
        <f t="shared" si="185"/>
        <v>4.6666666666666661</v>
      </c>
      <c r="P586" s="9">
        <f t="shared" si="186"/>
        <v>2</v>
      </c>
      <c r="Q586" s="38">
        <f t="shared" si="187"/>
        <v>0.33333333333333331</v>
      </c>
      <c r="R586" s="38">
        <f t="shared" si="188"/>
        <v>3</v>
      </c>
      <c r="T586" s="6" t="s">
        <v>58</v>
      </c>
      <c r="U586" s="5" t="s">
        <v>102</v>
      </c>
    </row>
    <row r="587" spans="1:22" ht="12.75" customHeight="1">
      <c r="A587" s="5" t="s">
        <v>81</v>
      </c>
      <c r="B587" s="19" t="s">
        <v>48</v>
      </c>
      <c r="C587" s="19" t="s">
        <v>48</v>
      </c>
      <c r="D587" s="19" t="s">
        <v>48</v>
      </c>
      <c r="E587" s="19" t="s">
        <v>48</v>
      </c>
      <c r="F587" s="19" t="s">
        <v>48</v>
      </c>
      <c r="G587" s="20" t="s">
        <v>48</v>
      </c>
      <c r="H587" s="19" t="s">
        <v>48</v>
      </c>
      <c r="I587" s="19" t="s">
        <v>48</v>
      </c>
      <c r="J587" s="19" t="s">
        <v>48</v>
      </c>
      <c r="K587" s="19" t="s">
        <v>48</v>
      </c>
      <c r="L587" s="19" t="s">
        <v>48</v>
      </c>
      <c r="M587" s="19" t="s">
        <v>48</v>
      </c>
      <c r="N587" s="19" t="s">
        <v>48</v>
      </c>
      <c r="O587" s="9" t="e">
        <f t="shared" si="185"/>
        <v>#VALUE!</v>
      </c>
      <c r="P587" s="9" t="e">
        <f t="shared" si="186"/>
        <v>#VALUE!</v>
      </c>
      <c r="Q587" s="38" t="e">
        <f t="shared" si="187"/>
        <v>#VALUE!</v>
      </c>
      <c r="R587" s="38" t="e">
        <f t="shared" si="188"/>
        <v>#VALUE!</v>
      </c>
      <c r="T587" s="6" t="s">
        <v>59</v>
      </c>
      <c r="U587" s="5" t="s">
        <v>103</v>
      </c>
    </row>
    <row r="588" spans="1:22" ht="12.75" customHeight="1">
      <c r="A588" s="11" t="s">
        <v>83</v>
      </c>
      <c r="B588" s="11">
        <v>1</v>
      </c>
      <c r="C588" s="11">
        <f t="shared" ref="C588:N588" si="189">SUM(C579:C587)</f>
        <v>1</v>
      </c>
      <c r="D588" s="11">
        <f t="shared" si="189"/>
        <v>1</v>
      </c>
      <c r="E588" s="11">
        <f t="shared" si="189"/>
        <v>0</v>
      </c>
      <c r="F588" s="11">
        <f t="shared" si="189"/>
        <v>0</v>
      </c>
      <c r="G588" s="87">
        <f t="shared" si="189"/>
        <v>7</v>
      </c>
      <c r="H588" s="11">
        <f t="shared" si="189"/>
        <v>33</v>
      </c>
      <c r="I588" s="11">
        <f t="shared" si="189"/>
        <v>7</v>
      </c>
      <c r="J588" s="11">
        <f t="shared" si="189"/>
        <v>5</v>
      </c>
      <c r="K588" s="11">
        <f t="shared" si="189"/>
        <v>5</v>
      </c>
      <c r="L588" s="11">
        <f t="shared" si="189"/>
        <v>0</v>
      </c>
      <c r="M588" s="11">
        <f t="shared" si="189"/>
        <v>6</v>
      </c>
      <c r="N588" s="11">
        <f t="shared" si="189"/>
        <v>3</v>
      </c>
      <c r="O588" s="88">
        <f t="shared" si="185"/>
        <v>5</v>
      </c>
      <c r="P588" s="88">
        <f t="shared" si="186"/>
        <v>1.8571428571428572</v>
      </c>
      <c r="Q588" s="44">
        <f t="shared" si="187"/>
        <v>0.21212121212121213</v>
      </c>
      <c r="R588" s="44">
        <f t="shared" si="188"/>
        <v>0.5</v>
      </c>
      <c r="T588" s="6" t="s">
        <v>60</v>
      </c>
      <c r="U588" s="5" t="s">
        <v>104</v>
      </c>
    </row>
    <row r="589" spans="1:22" ht="12.75" customHeight="1">
      <c r="T589" s="6" t="s">
        <v>61</v>
      </c>
      <c r="U589" s="5" t="s">
        <v>105</v>
      </c>
    </row>
    <row r="590" spans="1:22" ht="12.75" customHeight="1">
      <c r="A590" s="2" t="s">
        <v>140</v>
      </c>
      <c r="T590" s="6" t="s">
        <v>62</v>
      </c>
      <c r="U590" s="5" t="s">
        <v>106</v>
      </c>
    </row>
    <row r="591" spans="1:22" ht="12.75" customHeight="1">
      <c r="A591" s="11" t="s">
        <v>0</v>
      </c>
      <c r="B591" s="11" t="s">
        <v>1</v>
      </c>
      <c r="C591" s="11" t="s">
        <v>2</v>
      </c>
      <c r="D591" s="11" t="s">
        <v>3</v>
      </c>
      <c r="E591" s="11" t="s">
        <v>4</v>
      </c>
      <c r="F591" s="11" t="s">
        <v>5</v>
      </c>
      <c r="G591" s="11" t="s">
        <v>6</v>
      </c>
      <c r="H591" s="11" t="s">
        <v>7</v>
      </c>
      <c r="I591" s="11" t="s">
        <v>8</v>
      </c>
      <c r="K591" s="11" t="s">
        <v>9</v>
      </c>
      <c r="L591" s="11"/>
      <c r="M591" s="12"/>
      <c r="N591" s="11"/>
      <c r="O591" s="7"/>
      <c r="P591" s="8"/>
      <c r="Q591" s="7"/>
      <c r="R591" s="7"/>
      <c r="T591" s="6" t="s">
        <v>63</v>
      </c>
      <c r="U591" s="5" t="s">
        <v>107</v>
      </c>
    </row>
    <row r="592" spans="1:22" ht="12.75" customHeight="1">
      <c r="A592" s="12" t="s">
        <v>12</v>
      </c>
      <c r="B592" s="5">
        <v>2</v>
      </c>
      <c r="C592" s="5">
        <v>8</v>
      </c>
      <c r="D592" s="5">
        <v>2</v>
      </c>
      <c r="E592" s="5">
        <v>0</v>
      </c>
      <c r="F592" s="13">
        <v>0</v>
      </c>
      <c r="G592" s="13">
        <v>3</v>
      </c>
      <c r="H592" s="13" t="s">
        <v>48</v>
      </c>
      <c r="I592" s="2">
        <f>SUM(B592:H592)</f>
        <v>15</v>
      </c>
      <c r="K592" s="12" t="s">
        <v>139</v>
      </c>
      <c r="L592" s="11"/>
      <c r="N592" s="11"/>
      <c r="O592" s="7"/>
      <c r="Q592" s="7"/>
      <c r="R592" s="7"/>
      <c r="T592" s="6" t="s">
        <v>64</v>
      </c>
      <c r="U592" s="5" t="s">
        <v>108</v>
      </c>
    </row>
    <row r="593" spans="1:21" ht="12.75" customHeight="1">
      <c r="A593" s="12" t="s">
        <v>26</v>
      </c>
      <c r="B593" s="5">
        <v>0</v>
      </c>
      <c r="C593" s="5">
        <v>1</v>
      </c>
      <c r="D593" s="5">
        <v>0</v>
      </c>
      <c r="E593" s="5">
        <v>0</v>
      </c>
      <c r="F593" s="13">
        <v>0</v>
      </c>
      <c r="G593" s="13">
        <v>0</v>
      </c>
      <c r="H593" s="13" t="s">
        <v>48</v>
      </c>
      <c r="I593" s="2">
        <f>SUM(B593:H593)</f>
        <v>1</v>
      </c>
      <c r="K593" s="12" t="s">
        <v>138</v>
      </c>
      <c r="L593" s="11"/>
      <c r="N593" s="11"/>
      <c r="O593" s="7"/>
      <c r="T593" s="6" t="s">
        <v>65</v>
      </c>
      <c r="U593" s="5" t="s">
        <v>109</v>
      </c>
    </row>
    <row r="594" spans="1:21" ht="12.75" customHeight="1">
      <c r="A594" s="15" t="s">
        <v>137</v>
      </c>
      <c r="B594" s="7" t="s">
        <v>52</v>
      </c>
      <c r="C594" s="7" t="s">
        <v>53</v>
      </c>
      <c r="D594" s="7" t="s">
        <v>54</v>
      </c>
      <c r="E594" s="7" t="s">
        <v>55</v>
      </c>
      <c r="F594" s="7" t="s">
        <v>56</v>
      </c>
      <c r="G594" s="7" t="s">
        <v>57</v>
      </c>
      <c r="H594" s="7" t="s">
        <v>58</v>
      </c>
      <c r="I594" s="7" t="s">
        <v>59</v>
      </c>
      <c r="J594" s="7" t="s">
        <v>60</v>
      </c>
      <c r="K594" s="7" t="s">
        <v>61</v>
      </c>
      <c r="L594" s="7" t="s">
        <v>62</v>
      </c>
      <c r="M594" s="7" t="s">
        <v>63</v>
      </c>
      <c r="N594" s="7" t="s">
        <v>64</v>
      </c>
      <c r="O594" s="7" t="s">
        <v>65</v>
      </c>
      <c r="P594" s="7" t="s">
        <v>66</v>
      </c>
      <c r="Q594" s="7" t="s">
        <v>67</v>
      </c>
      <c r="R594" s="7" t="s">
        <v>68</v>
      </c>
      <c r="T594" s="6" t="s">
        <v>66</v>
      </c>
      <c r="U594" s="5" t="s">
        <v>110</v>
      </c>
    </row>
    <row r="595" spans="1:21" ht="12.75" customHeight="1">
      <c r="A595" s="5" t="s">
        <v>69</v>
      </c>
      <c r="B595" s="19">
        <v>1</v>
      </c>
      <c r="C595" s="19">
        <v>4</v>
      </c>
      <c r="D595" s="19">
        <v>3</v>
      </c>
      <c r="E595" s="19">
        <v>2</v>
      </c>
      <c r="F595" s="19">
        <v>3</v>
      </c>
      <c r="G595" s="16">
        <v>1</v>
      </c>
      <c r="H595" s="19">
        <v>0</v>
      </c>
      <c r="I595" s="19">
        <v>0</v>
      </c>
      <c r="J595" s="19">
        <v>3</v>
      </c>
      <c r="K595" s="19">
        <v>1</v>
      </c>
      <c r="L595" s="19">
        <v>0</v>
      </c>
      <c r="M595" s="19">
        <v>1</v>
      </c>
      <c r="N595" s="19">
        <v>4</v>
      </c>
      <c r="O595" s="38">
        <f t="shared" ref="O595:O609" si="190">SUM(F595/D595)</f>
        <v>1</v>
      </c>
      <c r="P595" s="38">
        <f t="shared" ref="P595:P609" si="191">SUM(F595,K595)/C595</f>
        <v>1</v>
      </c>
      <c r="Q595" s="38">
        <f t="shared" ref="Q595:Q609" si="192">SUM(N595/D595)</f>
        <v>1.3333333333333333</v>
      </c>
      <c r="R595" s="38">
        <f t="shared" ref="R595:R609" si="193">SUM(P595:Q595)</f>
        <v>2.333333333333333</v>
      </c>
      <c r="T595" s="6" t="s">
        <v>67</v>
      </c>
      <c r="U595" s="36" t="s">
        <v>111</v>
      </c>
    </row>
    <row r="596" spans="1:21" ht="12.75" customHeight="1">
      <c r="A596" s="12" t="s">
        <v>70</v>
      </c>
      <c r="B596" s="19" t="s">
        <v>48</v>
      </c>
      <c r="C596" s="19" t="s">
        <v>48</v>
      </c>
      <c r="D596" s="19" t="s">
        <v>48</v>
      </c>
      <c r="E596" s="19" t="s">
        <v>48</v>
      </c>
      <c r="F596" s="19" t="s">
        <v>48</v>
      </c>
      <c r="G596" s="20" t="s">
        <v>48</v>
      </c>
      <c r="H596" s="19" t="s">
        <v>48</v>
      </c>
      <c r="I596" s="19" t="s">
        <v>48</v>
      </c>
      <c r="J596" s="19" t="s">
        <v>48</v>
      </c>
      <c r="K596" s="19" t="s">
        <v>48</v>
      </c>
      <c r="L596" s="19" t="s">
        <v>48</v>
      </c>
      <c r="M596" s="19" t="s">
        <v>48</v>
      </c>
      <c r="N596" s="19" t="s">
        <v>48</v>
      </c>
      <c r="O596" s="38" t="e">
        <f t="shared" si="190"/>
        <v>#VALUE!</v>
      </c>
      <c r="P596" s="38" t="e">
        <f t="shared" si="191"/>
        <v>#VALUE!</v>
      </c>
      <c r="Q596" s="38" t="e">
        <f t="shared" si="192"/>
        <v>#VALUE!</v>
      </c>
      <c r="R596" s="38" t="e">
        <f t="shared" si="193"/>
        <v>#VALUE!</v>
      </c>
      <c r="T596" s="6" t="s">
        <v>68</v>
      </c>
      <c r="U596" s="12" t="s">
        <v>112</v>
      </c>
    </row>
    <row r="597" spans="1:21" ht="12.75" customHeight="1">
      <c r="A597" s="5" t="s">
        <v>71</v>
      </c>
      <c r="B597" s="16">
        <v>1</v>
      </c>
      <c r="C597" s="16">
        <v>4</v>
      </c>
      <c r="D597" s="16">
        <v>1</v>
      </c>
      <c r="E597" s="16">
        <v>2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3</v>
      </c>
      <c r="L597" s="16">
        <v>0</v>
      </c>
      <c r="M597" s="16">
        <v>0</v>
      </c>
      <c r="N597" s="16">
        <v>0</v>
      </c>
      <c r="O597" s="38">
        <f t="shared" si="190"/>
        <v>0</v>
      </c>
      <c r="P597" s="38">
        <f t="shared" si="191"/>
        <v>0.75</v>
      </c>
      <c r="Q597" s="38">
        <f t="shared" si="192"/>
        <v>0</v>
      </c>
      <c r="R597" s="38">
        <f t="shared" si="193"/>
        <v>0.75</v>
      </c>
    </row>
    <row r="598" spans="1:21" ht="12.75" customHeight="1">
      <c r="A598" s="5" t="s">
        <v>72</v>
      </c>
      <c r="B598" s="10">
        <v>1</v>
      </c>
      <c r="C598" s="16">
        <v>4</v>
      </c>
      <c r="D598" s="16">
        <v>3</v>
      </c>
      <c r="E598" s="10">
        <v>3</v>
      </c>
      <c r="F598" s="16">
        <v>3</v>
      </c>
      <c r="G598" s="10">
        <v>0</v>
      </c>
      <c r="H598" s="10">
        <v>0</v>
      </c>
      <c r="I598" s="10">
        <v>0</v>
      </c>
      <c r="J598" s="10">
        <v>0</v>
      </c>
      <c r="K598" s="16">
        <v>1</v>
      </c>
      <c r="L598" s="10">
        <v>0</v>
      </c>
      <c r="M598" s="10">
        <v>0</v>
      </c>
      <c r="N598" s="16">
        <v>3</v>
      </c>
      <c r="O598" s="38">
        <f t="shared" si="190"/>
        <v>1</v>
      </c>
      <c r="P598" s="38">
        <f t="shared" si="191"/>
        <v>1</v>
      </c>
      <c r="Q598" s="38">
        <f t="shared" si="192"/>
        <v>1</v>
      </c>
      <c r="R598" s="38">
        <f t="shared" si="193"/>
        <v>2</v>
      </c>
    </row>
    <row r="599" spans="1:21" ht="12.75" customHeight="1">
      <c r="A599" s="5" t="s">
        <v>73</v>
      </c>
      <c r="B599" s="10">
        <v>1</v>
      </c>
      <c r="C599" s="10">
        <v>4</v>
      </c>
      <c r="D599" s="10">
        <v>4</v>
      </c>
      <c r="E599" s="10">
        <v>2</v>
      </c>
      <c r="F599" s="10">
        <v>2</v>
      </c>
      <c r="G599" s="16">
        <v>1</v>
      </c>
      <c r="H599" s="16">
        <v>0</v>
      </c>
      <c r="I599" s="16">
        <v>0</v>
      </c>
      <c r="J599" s="16">
        <v>2</v>
      </c>
      <c r="K599" s="16">
        <v>0</v>
      </c>
      <c r="L599" s="16">
        <v>0</v>
      </c>
      <c r="M599" s="16">
        <v>0</v>
      </c>
      <c r="N599" s="16">
        <v>3</v>
      </c>
      <c r="O599" s="38">
        <f t="shared" si="190"/>
        <v>0.5</v>
      </c>
      <c r="P599" s="38">
        <f t="shared" si="191"/>
        <v>0.5</v>
      </c>
      <c r="Q599" s="38">
        <f t="shared" si="192"/>
        <v>0.75</v>
      </c>
      <c r="R599" s="38">
        <f t="shared" si="193"/>
        <v>1.25</v>
      </c>
    </row>
    <row r="600" spans="1:21" ht="12.75" customHeight="1">
      <c r="A600" s="5" t="s">
        <v>74</v>
      </c>
      <c r="B600" s="19">
        <v>1</v>
      </c>
      <c r="C600" s="19">
        <v>4</v>
      </c>
      <c r="D600" s="19">
        <v>4</v>
      </c>
      <c r="E600" s="19">
        <v>0</v>
      </c>
      <c r="F600" s="19">
        <v>2</v>
      </c>
      <c r="G600" s="16">
        <v>0</v>
      </c>
      <c r="H600" s="19">
        <v>0</v>
      </c>
      <c r="I600" s="19">
        <v>0</v>
      </c>
      <c r="J600" s="19">
        <v>1</v>
      </c>
      <c r="K600" s="19">
        <v>0</v>
      </c>
      <c r="L600" s="19">
        <v>0</v>
      </c>
      <c r="M600" s="19">
        <v>0</v>
      </c>
      <c r="N600" s="19">
        <v>2</v>
      </c>
      <c r="O600" s="38">
        <f t="shared" si="190"/>
        <v>0.5</v>
      </c>
      <c r="P600" s="38">
        <f t="shared" si="191"/>
        <v>0.5</v>
      </c>
      <c r="Q600" s="38">
        <f t="shared" si="192"/>
        <v>0.5</v>
      </c>
      <c r="R600" s="38">
        <f t="shared" si="193"/>
        <v>1</v>
      </c>
    </row>
    <row r="601" spans="1:21" ht="12.75" customHeight="1">
      <c r="A601" s="5" t="s">
        <v>75</v>
      </c>
      <c r="B601" s="19" t="s">
        <v>48</v>
      </c>
      <c r="C601" s="19" t="s">
        <v>48</v>
      </c>
      <c r="D601" s="19" t="s">
        <v>48</v>
      </c>
      <c r="E601" s="19" t="s">
        <v>48</v>
      </c>
      <c r="F601" s="19" t="s">
        <v>48</v>
      </c>
      <c r="G601" s="20" t="s">
        <v>48</v>
      </c>
      <c r="H601" s="19" t="s">
        <v>48</v>
      </c>
      <c r="I601" s="19" t="s">
        <v>48</v>
      </c>
      <c r="J601" s="19" t="s">
        <v>48</v>
      </c>
      <c r="K601" s="19" t="s">
        <v>48</v>
      </c>
      <c r="L601" s="19" t="s">
        <v>48</v>
      </c>
      <c r="M601" s="19" t="s">
        <v>48</v>
      </c>
      <c r="N601" s="19" t="s">
        <v>48</v>
      </c>
      <c r="O601" s="38" t="e">
        <f t="shared" si="190"/>
        <v>#VALUE!</v>
      </c>
      <c r="P601" s="38" t="e">
        <f t="shared" si="191"/>
        <v>#VALUE!</v>
      </c>
      <c r="Q601" s="38" t="e">
        <f t="shared" si="192"/>
        <v>#VALUE!</v>
      </c>
      <c r="R601" s="38" t="e">
        <f t="shared" si="193"/>
        <v>#VALUE!</v>
      </c>
    </row>
    <row r="602" spans="1:21" ht="12.75" customHeight="1">
      <c r="A602" s="5" t="s">
        <v>76</v>
      </c>
      <c r="B602" s="10">
        <v>1</v>
      </c>
      <c r="C602" s="10">
        <v>4</v>
      </c>
      <c r="D602" s="10">
        <v>4</v>
      </c>
      <c r="E602" s="10">
        <v>1</v>
      </c>
      <c r="F602" s="10">
        <v>1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1</v>
      </c>
      <c r="O602" s="38">
        <f t="shared" si="190"/>
        <v>0.25</v>
      </c>
      <c r="P602" s="38">
        <f t="shared" si="191"/>
        <v>0.25</v>
      </c>
      <c r="Q602" s="38">
        <f t="shared" si="192"/>
        <v>0.25</v>
      </c>
      <c r="R602" s="38">
        <f t="shared" si="193"/>
        <v>0.5</v>
      </c>
    </row>
    <row r="603" spans="1:21" ht="12.75" customHeight="1">
      <c r="A603" s="5" t="s">
        <v>77</v>
      </c>
      <c r="B603" s="16">
        <v>1</v>
      </c>
      <c r="C603" s="16">
        <v>4</v>
      </c>
      <c r="D603" s="16">
        <v>3</v>
      </c>
      <c r="E603" s="16">
        <v>1</v>
      </c>
      <c r="F603" s="16">
        <v>1</v>
      </c>
      <c r="G603" s="16">
        <v>0</v>
      </c>
      <c r="H603" s="16">
        <v>0</v>
      </c>
      <c r="I603" s="16">
        <v>0</v>
      </c>
      <c r="J603" s="16">
        <v>0</v>
      </c>
      <c r="K603" s="16">
        <v>1</v>
      </c>
      <c r="L603" s="16">
        <v>1</v>
      </c>
      <c r="M603" s="16">
        <v>0</v>
      </c>
      <c r="N603" s="16">
        <v>1</v>
      </c>
      <c r="O603" s="38">
        <f t="shared" si="190"/>
        <v>0.33333333333333331</v>
      </c>
      <c r="P603" s="38">
        <f t="shared" si="191"/>
        <v>0.5</v>
      </c>
      <c r="Q603" s="38">
        <f t="shared" si="192"/>
        <v>0.33333333333333331</v>
      </c>
      <c r="R603" s="38">
        <f t="shared" si="193"/>
        <v>0.83333333333333326</v>
      </c>
    </row>
    <row r="604" spans="1:21" ht="12.75" customHeight="1">
      <c r="A604" s="5" t="s">
        <v>78</v>
      </c>
      <c r="B604" s="19" t="s">
        <v>48</v>
      </c>
      <c r="C604" s="19" t="s">
        <v>48</v>
      </c>
      <c r="D604" s="19" t="s">
        <v>48</v>
      </c>
      <c r="E604" s="19" t="s">
        <v>48</v>
      </c>
      <c r="F604" s="19" t="s">
        <v>48</v>
      </c>
      <c r="G604" s="20" t="s">
        <v>48</v>
      </c>
      <c r="H604" s="19" t="s">
        <v>48</v>
      </c>
      <c r="I604" s="19" t="s">
        <v>48</v>
      </c>
      <c r="J604" s="19" t="s">
        <v>48</v>
      </c>
      <c r="K604" s="19" t="s">
        <v>48</v>
      </c>
      <c r="L604" s="19" t="s">
        <v>48</v>
      </c>
      <c r="M604" s="19" t="s">
        <v>48</v>
      </c>
      <c r="N604" s="19" t="s">
        <v>48</v>
      </c>
      <c r="O604" s="38" t="e">
        <f t="shared" si="190"/>
        <v>#VALUE!</v>
      </c>
      <c r="P604" s="38" t="e">
        <f t="shared" si="191"/>
        <v>#VALUE!</v>
      </c>
      <c r="Q604" s="38" t="e">
        <f t="shared" si="192"/>
        <v>#VALUE!</v>
      </c>
      <c r="R604" s="38" t="e">
        <f t="shared" si="193"/>
        <v>#VALUE!</v>
      </c>
    </row>
    <row r="605" spans="1:21" ht="12.75" customHeight="1">
      <c r="A605" s="5" t="s">
        <v>79</v>
      </c>
      <c r="B605" s="19">
        <v>1</v>
      </c>
      <c r="C605" s="19">
        <v>4</v>
      </c>
      <c r="D605" s="19">
        <v>2</v>
      </c>
      <c r="E605" s="19">
        <v>3</v>
      </c>
      <c r="F605" s="19">
        <v>1</v>
      </c>
      <c r="G605" s="16">
        <v>0</v>
      </c>
      <c r="H605" s="19">
        <v>0</v>
      </c>
      <c r="I605" s="19">
        <v>0</v>
      </c>
      <c r="J605" s="19">
        <v>2</v>
      </c>
      <c r="K605" s="19">
        <v>2</v>
      </c>
      <c r="L605" s="19">
        <v>0</v>
      </c>
      <c r="M605" s="19">
        <v>1</v>
      </c>
      <c r="N605" s="19">
        <v>1</v>
      </c>
      <c r="O605" s="38">
        <f t="shared" si="190"/>
        <v>0.5</v>
      </c>
      <c r="P605" s="38">
        <f t="shared" si="191"/>
        <v>0.75</v>
      </c>
      <c r="Q605" s="38">
        <f t="shared" si="192"/>
        <v>0.5</v>
      </c>
      <c r="R605" s="38">
        <f t="shared" si="193"/>
        <v>1.25</v>
      </c>
    </row>
    <row r="606" spans="1:21" ht="12.75" customHeight="1">
      <c r="A606" s="5" t="s">
        <v>80</v>
      </c>
      <c r="B606" s="16">
        <v>1</v>
      </c>
      <c r="C606" s="16">
        <v>4</v>
      </c>
      <c r="D606" s="16">
        <v>4</v>
      </c>
      <c r="E606" s="16">
        <v>0</v>
      </c>
      <c r="F606" s="16">
        <v>1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1</v>
      </c>
      <c r="O606" s="38">
        <f t="shared" si="190"/>
        <v>0.25</v>
      </c>
      <c r="P606" s="38">
        <f t="shared" si="191"/>
        <v>0.25</v>
      </c>
      <c r="Q606" s="38">
        <f t="shared" si="192"/>
        <v>0.25</v>
      </c>
      <c r="R606" s="38">
        <f t="shared" si="193"/>
        <v>0.5</v>
      </c>
    </row>
    <row r="607" spans="1:21" ht="12.75" customHeight="1">
      <c r="A607" s="5" t="s">
        <v>81</v>
      </c>
      <c r="B607" s="19" t="s">
        <v>48</v>
      </c>
      <c r="C607" s="19" t="s">
        <v>48</v>
      </c>
      <c r="D607" s="19" t="s">
        <v>48</v>
      </c>
      <c r="E607" s="19" t="s">
        <v>48</v>
      </c>
      <c r="F607" s="19" t="s">
        <v>48</v>
      </c>
      <c r="G607" s="20" t="s">
        <v>48</v>
      </c>
      <c r="H607" s="19" t="s">
        <v>48</v>
      </c>
      <c r="I607" s="19" t="s">
        <v>48</v>
      </c>
      <c r="J607" s="19" t="s">
        <v>48</v>
      </c>
      <c r="K607" s="19" t="s">
        <v>48</v>
      </c>
      <c r="L607" s="19" t="s">
        <v>48</v>
      </c>
      <c r="M607" s="19" t="s">
        <v>48</v>
      </c>
      <c r="N607" s="19" t="s">
        <v>48</v>
      </c>
      <c r="O607" s="38" t="e">
        <f t="shared" si="190"/>
        <v>#VALUE!</v>
      </c>
      <c r="P607" s="38" t="e">
        <f t="shared" si="191"/>
        <v>#VALUE!</v>
      </c>
      <c r="Q607" s="38" t="e">
        <f t="shared" si="192"/>
        <v>#VALUE!</v>
      </c>
      <c r="R607" s="38" t="e">
        <f t="shared" si="193"/>
        <v>#VALUE!</v>
      </c>
    </row>
    <row r="608" spans="1:21" ht="12.75" customHeight="1">
      <c r="A608" s="5" t="s">
        <v>82</v>
      </c>
      <c r="B608" s="16">
        <v>1</v>
      </c>
      <c r="C608" s="16">
        <v>4</v>
      </c>
      <c r="D608" s="16">
        <v>4</v>
      </c>
      <c r="E608" s="16">
        <v>1</v>
      </c>
      <c r="F608" s="16">
        <v>3</v>
      </c>
      <c r="G608" s="16">
        <v>1</v>
      </c>
      <c r="H608" s="16">
        <v>0</v>
      </c>
      <c r="I608" s="16">
        <v>0</v>
      </c>
      <c r="J608" s="16">
        <v>0</v>
      </c>
      <c r="K608" s="16">
        <v>0</v>
      </c>
      <c r="L608" s="16">
        <v>0</v>
      </c>
      <c r="M608" s="16">
        <v>0</v>
      </c>
      <c r="N608" s="16">
        <v>4</v>
      </c>
      <c r="O608" s="38">
        <f t="shared" si="190"/>
        <v>0.75</v>
      </c>
      <c r="P608" s="38">
        <f t="shared" si="191"/>
        <v>0.75</v>
      </c>
      <c r="Q608" s="38">
        <f t="shared" si="192"/>
        <v>1</v>
      </c>
      <c r="R608" s="38">
        <f t="shared" si="193"/>
        <v>1.75</v>
      </c>
    </row>
    <row r="609" spans="1:18" ht="12.75" customHeight="1">
      <c r="A609" s="11" t="s">
        <v>83</v>
      </c>
      <c r="B609" s="11"/>
      <c r="C609" s="11">
        <f t="shared" ref="C609:N609" si="194">SUM(C595:C608)</f>
        <v>40</v>
      </c>
      <c r="D609" s="11">
        <f t="shared" si="194"/>
        <v>32</v>
      </c>
      <c r="E609" s="11">
        <f t="shared" si="194"/>
        <v>15</v>
      </c>
      <c r="F609" s="11">
        <f t="shared" si="194"/>
        <v>17</v>
      </c>
      <c r="G609" s="11">
        <f t="shared" si="194"/>
        <v>3</v>
      </c>
      <c r="H609" s="11">
        <f t="shared" si="194"/>
        <v>0</v>
      </c>
      <c r="I609" s="11">
        <f t="shared" si="194"/>
        <v>0</v>
      </c>
      <c r="J609" s="11">
        <f t="shared" si="194"/>
        <v>8</v>
      </c>
      <c r="K609" s="11">
        <f t="shared" si="194"/>
        <v>8</v>
      </c>
      <c r="L609" s="11">
        <f t="shared" si="194"/>
        <v>1</v>
      </c>
      <c r="M609" s="11">
        <f t="shared" si="194"/>
        <v>2</v>
      </c>
      <c r="N609" s="11">
        <f t="shared" si="194"/>
        <v>20</v>
      </c>
      <c r="O609" s="44">
        <f t="shared" si="190"/>
        <v>0.53125</v>
      </c>
      <c r="P609" s="44">
        <f t="shared" si="191"/>
        <v>0.625</v>
      </c>
      <c r="Q609" s="44">
        <f t="shared" si="192"/>
        <v>0.625</v>
      </c>
      <c r="R609" s="44">
        <f t="shared" si="193"/>
        <v>1.25</v>
      </c>
    </row>
    <row r="611" spans="1:18" ht="12.75" customHeight="1">
      <c r="A611" s="11"/>
      <c r="B611" s="7" t="s">
        <v>52</v>
      </c>
      <c r="C611" s="7" t="s">
        <v>84</v>
      </c>
      <c r="D611" s="7" t="s">
        <v>85</v>
      </c>
      <c r="E611" s="7" t="s">
        <v>86</v>
      </c>
      <c r="F611" s="7" t="s">
        <v>87</v>
      </c>
      <c r="G611" s="7" t="s">
        <v>88</v>
      </c>
      <c r="H611" s="7" t="s">
        <v>89</v>
      </c>
      <c r="I611" s="7" t="s">
        <v>56</v>
      </c>
      <c r="J611" s="7" t="s">
        <v>55</v>
      </c>
      <c r="K611" s="7" t="s">
        <v>90</v>
      </c>
      <c r="L611" s="7" t="s">
        <v>91</v>
      </c>
      <c r="M611" s="7" t="s">
        <v>61</v>
      </c>
      <c r="N611" s="7" t="s">
        <v>62</v>
      </c>
      <c r="O611" s="7" t="s">
        <v>92</v>
      </c>
      <c r="P611" s="7" t="s">
        <v>93</v>
      </c>
      <c r="Q611" s="7" t="s">
        <v>94</v>
      </c>
      <c r="R611" s="7" t="s">
        <v>95</v>
      </c>
    </row>
    <row r="612" spans="1:18" ht="12.75" customHeight="1">
      <c r="A612" s="5" t="s">
        <v>69</v>
      </c>
      <c r="B612" s="19" t="s">
        <v>48</v>
      </c>
      <c r="C612" s="19" t="s">
        <v>48</v>
      </c>
      <c r="D612" s="19" t="s">
        <v>48</v>
      </c>
      <c r="E612" s="19" t="s">
        <v>48</v>
      </c>
      <c r="F612" s="19" t="s">
        <v>48</v>
      </c>
      <c r="G612" s="20" t="s">
        <v>48</v>
      </c>
      <c r="H612" s="19" t="s">
        <v>48</v>
      </c>
      <c r="I612" s="19" t="s">
        <v>48</v>
      </c>
      <c r="J612" s="19" t="s">
        <v>48</v>
      </c>
      <c r="K612" s="19" t="s">
        <v>48</v>
      </c>
      <c r="L612" s="19" t="s">
        <v>48</v>
      </c>
      <c r="M612" s="19" t="s">
        <v>48</v>
      </c>
      <c r="N612" s="19" t="s">
        <v>48</v>
      </c>
      <c r="O612" s="9" t="e">
        <f t="shared" ref="O612:O621" si="195">SUM(K612/G612)*7</f>
        <v>#VALUE!</v>
      </c>
      <c r="P612" s="9" t="e">
        <f t="shared" ref="P612:P621" si="196">SUM(I612,M612)/G612</f>
        <v>#VALUE!</v>
      </c>
      <c r="Q612" s="38" t="e">
        <f t="shared" ref="Q612:Q621" si="197">SUM(I612/H612)</f>
        <v>#VALUE!</v>
      </c>
      <c r="R612" s="38" t="e">
        <f t="shared" ref="R612:R621" si="198">SUM(N612/M612)</f>
        <v>#VALUE!</v>
      </c>
    </row>
    <row r="613" spans="1:18" ht="12.75" customHeight="1">
      <c r="A613" s="5" t="s">
        <v>71</v>
      </c>
      <c r="B613" s="19">
        <v>1</v>
      </c>
      <c r="C613" s="19">
        <v>0</v>
      </c>
      <c r="D613" s="19">
        <v>0</v>
      </c>
      <c r="E613" s="19">
        <v>0</v>
      </c>
      <c r="F613" s="19">
        <v>0</v>
      </c>
      <c r="G613" s="20">
        <v>3</v>
      </c>
      <c r="H613" s="19">
        <v>12</v>
      </c>
      <c r="I613" s="19">
        <v>2</v>
      </c>
      <c r="J613" s="19">
        <v>0</v>
      </c>
      <c r="K613" s="19">
        <v>0</v>
      </c>
      <c r="L613" s="19">
        <v>0</v>
      </c>
      <c r="M613" s="19">
        <v>1</v>
      </c>
      <c r="N613" s="19">
        <v>4</v>
      </c>
      <c r="O613" s="9">
        <f t="shared" si="195"/>
        <v>0</v>
      </c>
      <c r="P613" s="9">
        <f t="shared" si="196"/>
        <v>1</v>
      </c>
      <c r="Q613" s="38">
        <f t="shared" si="197"/>
        <v>0.16666666666666666</v>
      </c>
      <c r="R613" s="38">
        <f t="shared" si="198"/>
        <v>4</v>
      </c>
    </row>
    <row r="614" spans="1:18" ht="12.75" customHeight="1">
      <c r="A614" s="12" t="s">
        <v>72</v>
      </c>
      <c r="B614" s="19" t="s">
        <v>48</v>
      </c>
      <c r="C614" s="19" t="s">
        <v>48</v>
      </c>
      <c r="D614" s="19" t="s">
        <v>48</v>
      </c>
      <c r="E614" s="19" t="s">
        <v>48</v>
      </c>
      <c r="F614" s="19" t="s">
        <v>48</v>
      </c>
      <c r="G614" s="20" t="s">
        <v>48</v>
      </c>
      <c r="H614" s="19" t="s">
        <v>48</v>
      </c>
      <c r="I614" s="19" t="s">
        <v>48</v>
      </c>
      <c r="J614" s="19" t="s">
        <v>48</v>
      </c>
      <c r="K614" s="19" t="s">
        <v>48</v>
      </c>
      <c r="L614" s="19" t="s">
        <v>48</v>
      </c>
      <c r="M614" s="19" t="s">
        <v>48</v>
      </c>
      <c r="N614" s="19" t="s">
        <v>48</v>
      </c>
      <c r="O614" s="9" t="e">
        <f t="shared" si="195"/>
        <v>#VALUE!</v>
      </c>
      <c r="P614" s="9" t="e">
        <f t="shared" si="196"/>
        <v>#VALUE!</v>
      </c>
      <c r="Q614" s="38" t="e">
        <f t="shared" si="197"/>
        <v>#VALUE!</v>
      </c>
      <c r="R614" s="38" t="e">
        <f t="shared" si="198"/>
        <v>#VALUE!</v>
      </c>
    </row>
    <row r="615" spans="1:18" ht="12.75" customHeight="1">
      <c r="A615" s="5" t="s">
        <v>75</v>
      </c>
      <c r="B615" s="19" t="s">
        <v>48</v>
      </c>
      <c r="C615" s="19" t="s">
        <v>48</v>
      </c>
      <c r="D615" s="19" t="s">
        <v>48</v>
      </c>
      <c r="E615" s="19" t="s">
        <v>48</v>
      </c>
      <c r="F615" s="19" t="s">
        <v>48</v>
      </c>
      <c r="G615" s="20" t="s">
        <v>48</v>
      </c>
      <c r="H615" s="19" t="s">
        <v>48</v>
      </c>
      <c r="I615" s="19" t="s">
        <v>48</v>
      </c>
      <c r="J615" s="19" t="s">
        <v>48</v>
      </c>
      <c r="K615" s="19" t="s">
        <v>48</v>
      </c>
      <c r="L615" s="19" t="s">
        <v>48</v>
      </c>
      <c r="M615" s="19" t="s">
        <v>48</v>
      </c>
      <c r="N615" s="19" t="s">
        <v>48</v>
      </c>
      <c r="O615" s="9" t="e">
        <f t="shared" si="195"/>
        <v>#VALUE!</v>
      </c>
      <c r="P615" s="9" t="e">
        <f t="shared" si="196"/>
        <v>#VALUE!</v>
      </c>
      <c r="Q615" s="38" t="e">
        <f t="shared" si="197"/>
        <v>#VALUE!</v>
      </c>
      <c r="R615" s="38" t="e">
        <f t="shared" si="198"/>
        <v>#VALUE!</v>
      </c>
    </row>
    <row r="616" spans="1:18" ht="12.75" customHeight="1">
      <c r="A616" s="12" t="s">
        <v>76</v>
      </c>
      <c r="B616" s="19" t="s">
        <v>48</v>
      </c>
      <c r="C616" s="19" t="s">
        <v>48</v>
      </c>
      <c r="D616" s="19" t="s">
        <v>48</v>
      </c>
      <c r="E616" s="19" t="s">
        <v>48</v>
      </c>
      <c r="F616" s="19" t="s">
        <v>48</v>
      </c>
      <c r="G616" s="20" t="s">
        <v>48</v>
      </c>
      <c r="H616" s="19" t="s">
        <v>48</v>
      </c>
      <c r="I616" s="19" t="s">
        <v>48</v>
      </c>
      <c r="J616" s="19" t="s">
        <v>48</v>
      </c>
      <c r="K616" s="19" t="s">
        <v>48</v>
      </c>
      <c r="L616" s="19" t="s">
        <v>48</v>
      </c>
      <c r="M616" s="19" t="s">
        <v>48</v>
      </c>
      <c r="N616" s="19" t="s">
        <v>48</v>
      </c>
      <c r="O616" s="9" t="e">
        <f t="shared" si="195"/>
        <v>#VALUE!</v>
      </c>
      <c r="P616" s="9" t="e">
        <f t="shared" si="196"/>
        <v>#VALUE!</v>
      </c>
      <c r="Q616" s="38" t="e">
        <f t="shared" si="197"/>
        <v>#VALUE!</v>
      </c>
      <c r="R616" s="38" t="e">
        <f t="shared" si="198"/>
        <v>#VALUE!</v>
      </c>
    </row>
    <row r="617" spans="1:18" ht="12.75" customHeight="1">
      <c r="A617" s="12" t="s">
        <v>78</v>
      </c>
      <c r="B617" s="19" t="s">
        <v>48</v>
      </c>
      <c r="C617" s="19" t="s">
        <v>48</v>
      </c>
      <c r="D617" s="19" t="s">
        <v>48</v>
      </c>
      <c r="E617" s="19" t="s">
        <v>48</v>
      </c>
      <c r="F617" s="19" t="s">
        <v>48</v>
      </c>
      <c r="G617" s="20" t="s">
        <v>48</v>
      </c>
      <c r="H617" s="19" t="s">
        <v>48</v>
      </c>
      <c r="I617" s="19" t="s">
        <v>48</v>
      </c>
      <c r="J617" s="19" t="s">
        <v>48</v>
      </c>
      <c r="K617" s="19" t="s">
        <v>48</v>
      </c>
      <c r="L617" s="19" t="s">
        <v>48</v>
      </c>
      <c r="M617" s="19" t="s">
        <v>48</v>
      </c>
      <c r="N617" s="19" t="s">
        <v>48</v>
      </c>
      <c r="O617" s="9" t="e">
        <f t="shared" si="195"/>
        <v>#VALUE!</v>
      </c>
      <c r="P617" s="9" t="e">
        <f t="shared" si="196"/>
        <v>#VALUE!</v>
      </c>
      <c r="Q617" s="38" t="e">
        <f t="shared" si="197"/>
        <v>#VALUE!</v>
      </c>
      <c r="R617" s="38" t="e">
        <f t="shared" si="198"/>
        <v>#VALUE!</v>
      </c>
    </row>
    <row r="618" spans="1:18" ht="12.75" customHeight="1">
      <c r="A618" s="12" t="s">
        <v>79</v>
      </c>
      <c r="B618" s="19">
        <v>1</v>
      </c>
      <c r="C618" s="19">
        <v>1</v>
      </c>
      <c r="D618" s="19">
        <v>1</v>
      </c>
      <c r="E618" s="19">
        <v>0</v>
      </c>
      <c r="F618" s="19">
        <v>0</v>
      </c>
      <c r="G618" s="20">
        <v>3</v>
      </c>
      <c r="H618" s="19">
        <v>17</v>
      </c>
      <c r="I618" s="19">
        <v>1</v>
      </c>
      <c r="J618" s="19">
        <v>1</v>
      </c>
      <c r="K618" s="19">
        <v>1</v>
      </c>
      <c r="L618" s="19">
        <v>0</v>
      </c>
      <c r="M618" s="19">
        <v>7</v>
      </c>
      <c r="N618" s="19">
        <v>6</v>
      </c>
      <c r="O618" s="9">
        <f t="shared" si="195"/>
        <v>2.333333333333333</v>
      </c>
      <c r="P618" s="9">
        <f t="shared" si="196"/>
        <v>2.6666666666666665</v>
      </c>
      <c r="Q618" s="38">
        <f t="shared" si="197"/>
        <v>5.8823529411764705E-2</v>
      </c>
      <c r="R618" s="38">
        <f t="shared" si="198"/>
        <v>0.8571428571428571</v>
      </c>
    </row>
    <row r="619" spans="1:18" ht="12.75" customHeight="1">
      <c r="A619" s="5" t="s">
        <v>80</v>
      </c>
      <c r="B619" s="19" t="s">
        <v>48</v>
      </c>
      <c r="C619" s="19" t="s">
        <v>48</v>
      </c>
      <c r="D619" s="19" t="s">
        <v>48</v>
      </c>
      <c r="E619" s="19" t="s">
        <v>48</v>
      </c>
      <c r="F619" s="19" t="s">
        <v>48</v>
      </c>
      <c r="G619" s="20" t="s">
        <v>48</v>
      </c>
      <c r="H619" s="19" t="s">
        <v>48</v>
      </c>
      <c r="I619" s="19" t="s">
        <v>48</v>
      </c>
      <c r="J619" s="19" t="s">
        <v>48</v>
      </c>
      <c r="K619" s="19" t="s">
        <v>48</v>
      </c>
      <c r="L619" s="19" t="s">
        <v>48</v>
      </c>
      <c r="M619" s="19" t="s">
        <v>48</v>
      </c>
      <c r="N619" s="19" t="s">
        <v>48</v>
      </c>
      <c r="O619" s="9" t="e">
        <f t="shared" si="195"/>
        <v>#VALUE!</v>
      </c>
      <c r="P619" s="9" t="e">
        <f t="shared" si="196"/>
        <v>#VALUE!</v>
      </c>
      <c r="Q619" s="38" t="e">
        <f t="shared" si="197"/>
        <v>#VALUE!</v>
      </c>
      <c r="R619" s="38" t="e">
        <f t="shared" si="198"/>
        <v>#VALUE!</v>
      </c>
    </row>
    <row r="620" spans="1:18" ht="12.75" customHeight="1">
      <c r="A620" s="5" t="s">
        <v>81</v>
      </c>
      <c r="B620" s="19" t="s">
        <v>48</v>
      </c>
      <c r="C620" s="19" t="s">
        <v>48</v>
      </c>
      <c r="D620" s="19" t="s">
        <v>48</v>
      </c>
      <c r="E620" s="19" t="s">
        <v>48</v>
      </c>
      <c r="F620" s="19" t="s">
        <v>48</v>
      </c>
      <c r="G620" s="20" t="s">
        <v>48</v>
      </c>
      <c r="H620" s="19" t="s">
        <v>48</v>
      </c>
      <c r="I620" s="19" t="s">
        <v>48</v>
      </c>
      <c r="J620" s="19" t="s">
        <v>48</v>
      </c>
      <c r="K620" s="19" t="s">
        <v>48</v>
      </c>
      <c r="L620" s="19" t="s">
        <v>48</v>
      </c>
      <c r="M620" s="19" t="s">
        <v>48</v>
      </c>
      <c r="N620" s="19" t="s">
        <v>48</v>
      </c>
      <c r="O620" s="9" t="e">
        <f t="shared" si="195"/>
        <v>#VALUE!</v>
      </c>
      <c r="P620" s="9" t="e">
        <f t="shared" si="196"/>
        <v>#VALUE!</v>
      </c>
      <c r="Q620" s="38" t="e">
        <f t="shared" si="197"/>
        <v>#VALUE!</v>
      </c>
      <c r="R620" s="38" t="e">
        <f t="shared" si="198"/>
        <v>#VALUE!</v>
      </c>
    </row>
    <row r="621" spans="1:18" ht="12.75" customHeight="1">
      <c r="A621" s="11" t="s">
        <v>83</v>
      </c>
      <c r="B621" s="11">
        <v>1</v>
      </c>
      <c r="C621" s="11">
        <f t="shared" ref="C621:N621" si="199">SUM(C612:C620)</f>
        <v>1</v>
      </c>
      <c r="D621" s="11">
        <f t="shared" si="199"/>
        <v>1</v>
      </c>
      <c r="E621" s="11">
        <f t="shared" si="199"/>
        <v>0</v>
      </c>
      <c r="F621" s="11">
        <f t="shared" si="199"/>
        <v>0</v>
      </c>
      <c r="G621" s="87">
        <f t="shared" si="199"/>
        <v>6</v>
      </c>
      <c r="H621" s="11">
        <f t="shared" si="199"/>
        <v>29</v>
      </c>
      <c r="I621" s="11">
        <f t="shared" si="199"/>
        <v>3</v>
      </c>
      <c r="J621" s="11">
        <f t="shared" si="199"/>
        <v>1</v>
      </c>
      <c r="K621" s="11">
        <f t="shared" si="199"/>
        <v>1</v>
      </c>
      <c r="L621" s="11">
        <f t="shared" si="199"/>
        <v>0</v>
      </c>
      <c r="M621" s="11">
        <f t="shared" si="199"/>
        <v>8</v>
      </c>
      <c r="N621" s="11">
        <f t="shared" si="199"/>
        <v>10</v>
      </c>
      <c r="O621" s="88">
        <f t="shared" si="195"/>
        <v>1.1666666666666665</v>
      </c>
      <c r="P621" s="88">
        <f t="shared" si="196"/>
        <v>1.8333333333333333</v>
      </c>
      <c r="Q621" s="44">
        <f t="shared" si="197"/>
        <v>0.10344827586206896</v>
      </c>
      <c r="R621" s="44">
        <f t="shared" si="198"/>
        <v>1.25</v>
      </c>
    </row>
    <row r="623" spans="1:18" ht="12.75" customHeight="1">
      <c r="A623" s="2" t="s">
        <v>136</v>
      </c>
      <c r="P623" s="8"/>
      <c r="Q623" s="7"/>
      <c r="R623" s="7"/>
    </row>
    <row r="624" spans="1:18" ht="12.75" customHeight="1">
      <c r="A624" s="11" t="s">
        <v>0</v>
      </c>
      <c r="B624" s="11" t="s">
        <v>1</v>
      </c>
      <c r="C624" s="11" t="s">
        <v>2</v>
      </c>
      <c r="D624" s="11" t="s">
        <v>3</v>
      </c>
      <c r="E624" s="11" t="s">
        <v>4</v>
      </c>
      <c r="F624" s="11" t="s">
        <v>5</v>
      </c>
      <c r="G624" s="11" t="s">
        <v>6</v>
      </c>
      <c r="H624" s="11" t="s">
        <v>7</v>
      </c>
      <c r="I624" s="11" t="s">
        <v>8</v>
      </c>
      <c r="K624" s="11" t="s">
        <v>9</v>
      </c>
      <c r="L624" s="11"/>
      <c r="M624" s="12"/>
      <c r="N624" s="11"/>
      <c r="O624" s="7"/>
      <c r="Q624" s="7"/>
      <c r="R624" s="7"/>
    </row>
    <row r="625" spans="1:18" ht="12.75" customHeight="1">
      <c r="A625" s="12" t="s">
        <v>12</v>
      </c>
      <c r="B625" s="5">
        <v>2</v>
      </c>
      <c r="C625" s="5">
        <v>0</v>
      </c>
      <c r="D625" s="5">
        <v>0</v>
      </c>
      <c r="E625" s="5">
        <v>0</v>
      </c>
      <c r="F625" s="13">
        <v>4</v>
      </c>
      <c r="G625" s="13">
        <v>2</v>
      </c>
      <c r="H625" s="13">
        <v>5</v>
      </c>
      <c r="I625" s="2">
        <f>SUM(B625:H625)</f>
        <v>13</v>
      </c>
      <c r="K625" s="12" t="s">
        <v>135</v>
      </c>
      <c r="L625" s="11"/>
      <c r="N625" s="11"/>
      <c r="O625" s="7"/>
      <c r="Q625" s="7"/>
      <c r="R625" s="7"/>
    </row>
    <row r="626" spans="1:18" ht="12.75" customHeight="1">
      <c r="A626" s="12" t="s">
        <v>10</v>
      </c>
      <c r="B626" s="5">
        <v>1</v>
      </c>
      <c r="C626" s="5">
        <v>0</v>
      </c>
      <c r="D626" s="5">
        <v>0</v>
      </c>
      <c r="E626" s="5">
        <v>0</v>
      </c>
      <c r="F626" s="13">
        <v>0</v>
      </c>
      <c r="G626" s="13">
        <v>0</v>
      </c>
      <c r="H626" s="13">
        <v>0</v>
      </c>
      <c r="I626" s="2">
        <f>SUM(B626:H626)</f>
        <v>1</v>
      </c>
      <c r="K626" s="12" t="s">
        <v>134</v>
      </c>
      <c r="L626" s="11"/>
      <c r="N626" s="11"/>
      <c r="O626" s="7"/>
    </row>
    <row r="627" spans="1:18" ht="12.75" customHeight="1">
      <c r="A627" s="15" t="s">
        <v>133</v>
      </c>
      <c r="B627" s="7" t="s">
        <v>52</v>
      </c>
      <c r="C627" s="7" t="s">
        <v>53</v>
      </c>
      <c r="D627" s="7" t="s">
        <v>54</v>
      </c>
      <c r="E627" s="7" t="s">
        <v>55</v>
      </c>
      <c r="F627" s="7" t="s">
        <v>56</v>
      </c>
      <c r="G627" s="7" t="s">
        <v>57</v>
      </c>
      <c r="H627" s="7" t="s">
        <v>58</v>
      </c>
      <c r="I627" s="7" t="s">
        <v>59</v>
      </c>
      <c r="J627" s="7" t="s">
        <v>60</v>
      </c>
      <c r="K627" s="7" t="s">
        <v>61</v>
      </c>
      <c r="L627" s="7" t="s">
        <v>62</v>
      </c>
      <c r="M627" s="7" t="s">
        <v>63</v>
      </c>
      <c r="N627" s="7" t="s">
        <v>64</v>
      </c>
      <c r="O627" s="7" t="s">
        <v>65</v>
      </c>
      <c r="P627" s="7" t="s">
        <v>66</v>
      </c>
      <c r="Q627" s="7" t="s">
        <v>67</v>
      </c>
      <c r="R627" s="7" t="s">
        <v>68</v>
      </c>
    </row>
    <row r="628" spans="1:18" ht="12.75" customHeight="1">
      <c r="A628" s="5" t="s">
        <v>69</v>
      </c>
      <c r="B628" s="19" t="s">
        <v>48</v>
      </c>
      <c r="C628" s="19" t="s">
        <v>48</v>
      </c>
      <c r="D628" s="19" t="s">
        <v>48</v>
      </c>
      <c r="E628" s="19" t="s">
        <v>48</v>
      </c>
      <c r="F628" s="19" t="s">
        <v>48</v>
      </c>
      <c r="G628" s="20" t="s">
        <v>48</v>
      </c>
      <c r="H628" s="19" t="s">
        <v>48</v>
      </c>
      <c r="I628" s="19" t="s">
        <v>48</v>
      </c>
      <c r="J628" s="19" t="s">
        <v>48</v>
      </c>
      <c r="K628" s="19" t="s">
        <v>48</v>
      </c>
      <c r="L628" s="19" t="s">
        <v>48</v>
      </c>
      <c r="M628" s="19" t="s">
        <v>48</v>
      </c>
      <c r="N628" s="19" t="s">
        <v>48</v>
      </c>
      <c r="O628" s="38" t="e">
        <f t="shared" ref="O628:O642" si="200">SUM(F628/D628)</f>
        <v>#VALUE!</v>
      </c>
      <c r="P628" s="38" t="e">
        <f t="shared" ref="P628:P642" si="201">SUM(F628,K628)/C628</f>
        <v>#VALUE!</v>
      </c>
      <c r="Q628" s="38" t="e">
        <f t="shared" ref="Q628:Q642" si="202">SUM(N628/D628)</f>
        <v>#VALUE!</v>
      </c>
      <c r="R628" s="38" t="e">
        <f t="shared" ref="R628:R642" si="203">SUM(P628:Q628)</f>
        <v>#VALUE!</v>
      </c>
    </row>
    <row r="629" spans="1:18" ht="12.75" customHeight="1">
      <c r="A629" s="12" t="s">
        <v>70</v>
      </c>
      <c r="B629" s="16">
        <v>1</v>
      </c>
      <c r="C629" s="16">
        <v>5</v>
      </c>
      <c r="D629" s="16">
        <v>3</v>
      </c>
      <c r="E629" s="16">
        <v>1</v>
      </c>
      <c r="F629" s="16">
        <v>2</v>
      </c>
      <c r="G629" s="16">
        <v>0</v>
      </c>
      <c r="H629" s="16">
        <v>0</v>
      </c>
      <c r="I629" s="16">
        <v>0</v>
      </c>
      <c r="J629" s="16">
        <v>2</v>
      </c>
      <c r="K629" s="16">
        <v>2</v>
      </c>
      <c r="L629" s="16">
        <v>0</v>
      </c>
      <c r="M629" s="16">
        <v>0</v>
      </c>
      <c r="N629" s="16">
        <v>2</v>
      </c>
      <c r="O629" s="38">
        <f t="shared" si="200"/>
        <v>0.66666666666666663</v>
      </c>
      <c r="P629" s="38">
        <f t="shared" si="201"/>
        <v>0.8</v>
      </c>
      <c r="Q629" s="38">
        <f t="shared" si="202"/>
        <v>0.66666666666666663</v>
      </c>
      <c r="R629" s="38">
        <f t="shared" si="203"/>
        <v>1.4666666666666668</v>
      </c>
    </row>
    <row r="630" spans="1:18" ht="12.75" customHeight="1">
      <c r="A630" s="5" t="s">
        <v>71</v>
      </c>
      <c r="B630" s="16">
        <v>1</v>
      </c>
      <c r="C630" s="16">
        <v>5</v>
      </c>
      <c r="D630" s="16">
        <v>3</v>
      </c>
      <c r="E630" s="16">
        <v>1</v>
      </c>
      <c r="F630" s="16">
        <v>1</v>
      </c>
      <c r="G630" s="16">
        <v>1</v>
      </c>
      <c r="H630" s="16">
        <v>0</v>
      </c>
      <c r="I630" s="16">
        <v>0</v>
      </c>
      <c r="J630" s="16">
        <v>3</v>
      </c>
      <c r="K630" s="16">
        <v>1</v>
      </c>
      <c r="L630" s="16">
        <v>0</v>
      </c>
      <c r="M630" s="16">
        <v>0</v>
      </c>
      <c r="N630" s="16">
        <v>2</v>
      </c>
      <c r="O630" s="38">
        <f t="shared" si="200"/>
        <v>0.33333333333333331</v>
      </c>
      <c r="P630" s="38">
        <f t="shared" si="201"/>
        <v>0.4</v>
      </c>
      <c r="Q630" s="38">
        <f t="shared" si="202"/>
        <v>0.66666666666666663</v>
      </c>
      <c r="R630" s="38">
        <f t="shared" si="203"/>
        <v>1.0666666666666667</v>
      </c>
    </row>
    <row r="631" spans="1:18" ht="12.75" customHeight="1">
      <c r="A631" s="5" t="s">
        <v>72</v>
      </c>
      <c r="B631" s="10">
        <v>1</v>
      </c>
      <c r="C631" s="16">
        <v>6</v>
      </c>
      <c r="D631" s="16">
        <v>4</v>
      </c>
      <c r="E631" s="10">
        <v>2</v>
      </c>
      <c r="F631" s="16">
        <v>2</v>
      </c>
      <c r="G631" s="10">
        <v>0</v>
      </c>
      <c r="H631" s="10">
        <v>0</v>
      </c>
      <c r="I631" s="10">
        <v>0</v>
      </c>
      <c r="J631" s="10">
        <v>1</v>
      </c>
      <c r="K631" s="16">
        <v>2</v>
      </c>
      <c r="L631" s="10">
        <v>0</v>
      </c>
      <c r="M631" s="10">
        <v>1</v>
      </c>
      <c r="N631" s="16">
        <v>2</v>
      </c>
      <c r="O631" s="38">
        <f t="shared" si="200"/>
        <v>0.5</v>
      </c>
      <c r="P631" s="38">
        <f t="shared" si="201"/>
        <v>0.66666666666666663</v>
      </c>
      <c r="Q631" s="38">
        <f t="shared" si="202"/>
        <v>0.5</v>
      </c>
      <c r="R631" s="38">
        <f t="shared" si="203"/>
        <v>1.1666666666666665</v>
      </c>
    </row>
    <row r="632" spans="1:18" ht="12.75" customHeight="1">
      <c r="A632" s="5" t="s">
        <v>73</v>
      </c>
      <c r="B632" s="10">
        <v>1</v>
      </c>
      <c r="C632" s="10">
        <v>5</v>
      </c>
      <c r="D632" s="10">
        <v>4</v>
      </c>
      <c r="E632" s="10">
        <v>3</v>
      </c>
      <c r="F632" s="10">
        <v>2</v>
      </c>
      <c r="G632" s="16">
        <v>0</v>
      </c>
      <c r="H632" s="16">
        <v>0</v>
      </c>
      <c r="I632" s="16">
        <v>0</v>
      </c>
      <c r="J632" s="16">
        <v>2</v>
      </c>
      <c r="K632" s="16">
        <v>1</v>
      </c>
      <c r="L632" s="16">
        <v>0</v>
      </c>
      <c r="M632" s="16">
        <v>1</v>
      </c>
      <c r="N632" s="16">
        <v>2</v>
      </c>
      <c r="O632" s="38">
        <f t="shared" si="200"/>
        <v>0.5</v>
      </c>
      <c r="P632" s="38">
        <f t="shared" si="201"/>
        <v>0.6</v>
      </c>
      <c r="Q632" s="38">
        <f t="shared" si="202"/>
        <v>0.5</v>
      </c>
      <c r="R632" s="38">
        <f t="shared" si="203"/>
        <v>1.1000000000000001</v>
      </c>
    </row>
    <row r="633" spans="1:18" ht="12.75" customHeight="1">
      <c r="A633" s="5" t="s">
        <v>74</v>
      </c>
      <c r="B633" s="19" t="s">
        <v>48</v>
      </c>
      <c r="C633" s="19" t="s">
        <v>48</v>
      </c>
      <c r="D633" s="19" t="s">
        <v>48</v>
      </c>
      <c r="E633" s="19" t="s">
        <v>48</v>
      </c>
      <c r="F633" s="19" t="s">
        <v>48</v>
      </c>
      <c r="G633" s="20" t="s">
        <v>48</v>
      </c>
      <c r="H633" s="19" t="s">
        <v>48</v>
      </c>
      <c r="I633" s="19" t="s">
        <v>48</v>
      </c>
      <c r="J633" s="19" t="s">
        <v>48</v>
      </c>
      <c r="K633" s="19" t="s">
        <v>48</v>
      </c>
      <c r="L633" s="19" t="s">
        <v>48</v>
      </c>
      <c r="M633" s="19" t="s">
        <v>48</v>
      </c>
      <c r="N633" s="19" t="s">
        <v>48</v>
      </c>
      <c r="O633" s="38" t="e">
        <f t="shared" si="200"/>
        <v>#VALUE!</v>
      </c>
      <c r="P633" s="38" t="e">
        <f t="shared" si="201"/>
        <v>#VALUE!</v>
      </c>
      <c r="Q633" s="38" t="e">
        <f t="shared" si="202"/>
        <v>#VALUE!</v>
      </c>
      <c r="R633" s="38" t="e">
        <f t="shared" si="203"/>
        <v>#VALUE!</v>
      </c>
    </row>
    <row r="634" spans="1:18" ht="12.75" customHeight="1">
      <c r="A634" s="5" t="s">
        <v>75</v>
      </c>
      <c r="B634" s="19" t="s">
        <v>48</v>
      </c>
      <c r="C634" s="19" t="s">
        <v>48</v>
      </c>
      <c r="D634" s="19" t="s">
        <v>48</v>
      </c>
      <c r="E634" s="19" t="s">
        <v>48</v>
      </c>
      <c r="F634" s="19" t="s">
        <v>48</v>
      </c>
      <c r="G634" s="20" t="s">
        <v>48</v>
      </c>
      <c r="H634" s="19" t="s">
        <v>48</v>
      </c>
      <c r="I634" s="19" t="s">
        <v>48</v>
      </c>
      <c r="J634" s="19" t="s">
        <v>48</v>
      </c>
      <c r="K634" s="19" t="s">
        <v>48</v>
      </c>
      <c r="L634" s="19" t="s">
        <v>48</v>
      </c>
      <c r="M634" s="19" t="s">
        <v>48</v>
      </c>
      <c r="N634" s="19" t="s">
        <v>48</v>
      </c>
      <c r="O634" s="38" t="e">
        <f t="shared" si="200"/>
        <v>#VALUE!</v>
      </c>
      <c r="P634" s="38" t="e">
        <f t="shared" si="201"/>
        <v>#VALUE!</v>
      </c>
      <c r="Q634" s="38" t="e">
        <f t="shared" si="202"/>
        <v>#VALUE!</v>
      </c>
      <c r="R634" s="38" t="e">
        <f t="shared" si="203"/>
        <v>#VALUE!</v>
      </c>
    </row>
    <row r="635" spans="1:18" ht="12.75" customHeight="1">
      <c r="A635" s="5" t="s">
        <v>76</v>
      </c>
      <c r="B635" s="10">
        <v>1</v>
      </c>
      <c r="C635" s="10">
        <v>5</v>
      </c>
      <c r="D635" s="10">
        <v>3</v>
      </c>
      <c r="E635" s="10">
        <v>3</v>
      </c>
      <c r="F635" s="10">
        <v>2</v>
      </c>
      <c r="G635" s="16">
        <v>2</v>
      </c>
      <c r="H635" s="16">
        <v>0</v>
      </c>
      <c r="I635" s="16">
        <v>0</v>
      </c>
      <c r="J635" s="16">
        <v>0</v>
      </c>
      <c r="K635" s="16">
        <v>2</v>
      </c>
      <c r="L635" s="16">
        <v>0</v>
      </c>
      <c r="M635" s="16">
        <v>0</v>
      </c>
      <c r="N635" s="16">
        <v>4</v>
      </c>
      <c r="O635" s="38">
        <f t="shared" si="200"/>
        <v>0.66666666666666663</v>
      </c>
      <c r="P635" s="38">
        <f t="shared" si="201"/>
        <v>0.8</v>
      </c>
      <c r="Q635" s="38">
        <f t="shared" si="202"/>
        <v>1.3333333333333333</v>
      </c>
      <c r="R635" s="38">
        <f t="shared" si="203"/>
        <v>2.1333333333333333</v>
      </c>
    </row>
    <row r="636" spans="1:18" ht="12.75" customHeight="1">
      <c r="A636" s="5" t="s">
        <v>77</v>
      </c>
      <c r="B636" s="16">
        <v>1</v>
      </c>
      <c r="C636" s="16">
        <v>5</v>
      </c>
      <c r="D636" s="16">
        <v>4</v>
      </c>
      <c r="E636" s="16">
        <v>0</v>
      </c>
      <c r="F636" s="16">
        <v>1</v>
      </c>
      <c r="G636" s="16">
        <v>0</v>
      </c>
      <c r="H636" s="16">
        <v>0</v>
      </c>
      <c r="I636" s="16">
        <v>0</v>
      </c>
      <c r="J636" s="16">
        <v>2</v>
      </c>
      <c r="K636" s="16">
        <v>1</v>
      </c>
      <c r="L636" s="16">
        <v>2</v>
      </c>
      <c r="M636" s="16">
        <v>0</v>
      </c>
      <c r="N636" s="16">
        <v>2</v>
      </c>
      <c r="O636" s="38">
        <f t="shared" si="200"/>
        <v>0.25</v>
      </c>
      <c r="P636" s="38">
        <f t="shared" si="201"/>
        <v>0.4</v>
      </c>
      <c r="Q636" s="38">
        <f t="shared" si="202"/>
        <v>0.5</v>
      </c>
      <c r="R636" s="38">
        <f t="shared" si="203"/>
        <v>0.9</v>
      </c>
    </row>
    <row r="637" spans="1:18" ht="12.75" customHeight="1">
      <c r="A637" s="5" t="s">
        <v>78</v>
      </c>
      <c r="B637" s="19" t="s">
        <v>48</v>
      </c>
      <c r="C637" s="19" t="s">
        <v>48</v>
      </c>
      <c r="D637" s="19" t="s">
        <v>48</v>
      </c>
      <c r="E637" s="19" t="s">
        <v>48</v>
      </c>
      <c r="F637" s="19" t="s">
        <v>48</v>
      </c>
      <c r="G637" s="20" t="s">
        <v>48</v>
      </c>
      <c r="H637" s="19" t="s">
        <v>48</v>
      </c>
      <c r="I637" s="19" t="s">
        <v>48</v>
      </c>
      <c r="J637" s="19" t="s">
        <v>48</v>
      </c>
      <c r="K637" s="19" t="s">
        <v>48</v>
      </c>
      <c r="L637" s="19" t="s">
        <v>48</v>
      </c>
      <c r="M637" s="19" t="s">
        <v>48</v>
      </c>
      <c r="N637" s="19" t="s">
        <v>48</v>
      </c>
      <c r="O637" s="38" t="e">
        <f t="shared" si="200"/>
        <v>#VALUE!</v>
      </c>
      <c r="P637" s="38" t="e">
        <f t="shared" si="201"/>
        <v>#VALUE!</v>
      </c>
      <c r="Q637" s="38" t="e">
        <f t="shared" si="202"/>
        <v>#VALUE!</v>
      </c>
      <c r="R637" s="38" t="e">
        <f t="shared" si="203"/>
        <v>#VALUE!</v>
      </c>
    </row>
    <row r="638" spans="1:18" ht="12.75" customHeight="1">
      <c r="A638" s="5" t="s">
        <v>79</v>
      </c>
      <c r="B638" s="19" t="s">
        <v>48</v>
      </c>
      <c r="C638" s="19" t="s">
        <v>48</v>
      </c>
      <c r="D638" s="19" t="s">
        <v>48</v>
      </c>
      <c r="E638" s="19" t="s">
        <v>48</v>
      </c>
      <c r="F638" s="19" t="s">
        <v>48</v>
      </c>
      <c r="G638" s="20" t="s">
        <v>48</v>
      </c>
      <c r="H638" s="19" t="s">
        <v>48</v>
      </c>
      <c r="I638" s="19" t="s">
        <v>48</v>
      </c>
      <c r="J638" s="19" t="s">
        <v>48</v>
      </c>
      <c r="K638" s="19" t="s">
        <v>48</v>
      </c>
      <c r="L638" s="19" t="s">
        <v>48</v>
      </c>
      <c r="M638" s="19" t="s">
        <v>48</v>
      </c>
      <c r="N638" s="19" t="s">
        <v>48</v>
      </c>
      <c r="O638" s="38" t="e">
        <f t="shared" si="200"/>
        <v>#VALUE!</v>
      </c>
      <c r="P638" s="38" t="e">
        <f t="shared" si="201"/>
        <v>#VALUE!</v>
      </c>
      <c r="Q638" s="38" t="e">
        <f t="shared" si="202"/>
        <v>#VALUE!</v>
      </c>
      <c r="R638" s="38" t="e">
        <f t="shared" si="203"/>
        <v>#VALUE!</v>
      </c>
    </row>
    <row r="639" spans="1:18" ht="12.75" customHeight="1">
      <c r="A639" s="5" t="s">
        <v>80</v>
      </c>
      <c r="B639" s="16">
        <v>1</v>
      </c>
      <c r="C639" s="16">
        <v>5</v>
      </c>
      <c r="D639" s="16">
        <v>2</v>
      </c>
      <c r="E639" s="16">
        <v>1</v>
      </c>
      <c r="F639" s="16">
        <v>0</v>
      </c>
      <c r="G639" s="16">
        <v>0</v>
      </c>
      <c r="H639" s="16">
        <v>0</v>
      </c>
      <c r="I639" s="16">
        <v>0</v>
      </c>
      <c r="J639" s="16">
        <v>1</v>
      </c>
      <c r="K639" s="16">
        <v>3</v>
      </c>
      <c r="L639" s="16">
        <v>0</v>
      </c>
      <c r="M639" s="16">
        <v>1</v>
      </c>
      <c r="N639" s="16">
        <v>0</v>
      </c>
      <c r="O639" s="38">
        <f t="shared" si="200"/>
        <v>0</v>
      </c>
      <c r="P639" s="38">
        <f t="shared" si="201"/>
        <v>0.6</v>
      </c>
      <c r="Q639" s="38">
        <f t="shared" si="202"/>
        <v>0</v>
      </c>
      <c r="R639" s="38">
        <f t="shared" si="203"/>
        <v>0.6</v>
      </c>
    </row>
    <row r="640" spans="1:18" ht="12.75" customHeight="1">
      <c r="A640" s="5" t="s">
        <v>81</v>
      </c>
      <c r="B640" s="16">
        <v>1</v>
      </c>
      <c r="C640" s="16">
        <v>6</v>
      </c>
      <c r="D640" s="16">
        <v>4</v>
      </c>
      <c r="E640" s="16">
        <v>1</v>
      </c>
      <c r="F640" s="16">
        <v>1</v>
      </c>
      <c r="G640" s="16">
        <v>0</v>
      </c>
      <c r="H640" s="16">
        <v>0</v>
      </c>
      <c r="I640" s="16">
        <v>0</v>
      </c>
      <c r="J640" s="16">
        <v>0</v>
      </c>
      <c r="K640" s="16">
        <v>2</v>
      </c>
      <c r="L640" s="16">
        <v>0</v>
      </c>
      <c r="M640" s="16">
        <v>1</v>
      </c>
      <c r="N640" s="16">
        <v>1</v>
      </c>
      <c r="O640" s="38">
        <f t="shared" si="200"/>
        <v>0.25</v>
      </c>
      <c r="P640" s="38">
        <f t="shared" si="201"/>
        <v>0.5</v>
      </c>
      <c r="Q640" s="38">
        <f t="shared" si="202"/>
        <v>0.25</v>
      </c>
      <c r="R640" s="38">
        <f t="shared" si="203"/>
        <v>0.75</v>
      </c>
    </row>
    <row r="641" spans="1:18" ht="12.75" customHeight="1">
      <c r="A641" s="5" t="s">
        <v>82</v>
      </c>
      <c r="B641" s="16">
        <v>1</v>
      </c>
      <c r="C641" s="16">
        <v>5</v>
      </c>
      <c r="D641" s="16">
        <v>3</v>
      </c>
      <c r="E641" s="16">
        <v>1</v>
      </c>
      <c r="F641" s="16">
        <v>1</v>
      </c>
      <c r="G641" s="16">
        <v>0</v>
      </c>
      <c r="H641" s="16">
        <v>0</v>
      </c>
      <c r="I641" s="16">
        <v>0</v>
      </c>
      <c r="J641" s="16">
        <v>2</v>
      </c>
      <c r="K641" s="16">
        <v>1</v>
      </c>
      <c r="L641" s="16">
        <v>0</v>
      </c>
      <c r="M641" s="16">
        <v>1</v>
      </c>
      <c r="N641" s="16">
        <v>1</v>
      </c>
      <c r="O641" s="38">
        <f t="shared" si="200"/>
        <v>0.33333333333333331</v>
      </c>
      <c r="P641" s="38">
        <f t="shared" si="201"/>
        <v>0.4</v>
      </c>
      <c r="Q641" s="38">
        <f t="shared" si="202"/>
        <v>0.33333333333333331</v>
      </c>
      <c r="R641" s="38">
        <f t="shared" si="203"/>
        <v>0.73333333333333339</v>
      </c>
    </row>
    <row r="642" spans="1:18" ht="12.75" customHeight="1">
      <c r="A642" s="11" t="s">
        <v>83</v>
      </c>
      <c r="B642" s="11"/>
      <c r="C642" s="11">
        <f t="shared" ref="C642:N642" si="204">SUM(C628:C641)</f>
        <v>47</v>
      </c>
      <c r="D642" s="11">
        <f t="shared" si="204"/>
        <v>30</v>
      </c>
      <c r="E642" s="11">
        <f t="shared" si="204"/>
        <v>13</v>
      </c>
      <c r="F642" s="11">
        <f t="shared" si="204"/>
        <v>12</v>
      </c>
      <c r="G642" s="11">
        <f t="shared" si="204"/>
        <v>3</v>
      </c>
      <c r="H642" s="11">
        <f t="shared" si="204"/>
        <v>0</v>
      </c>
      <c r="I642" s="11">
        <f t="shared" si="204"/>
        <v>0</v>
      </c>
      <c r="J642" s="11">
        <f t="shared" si="204"/>
        <v>13</v>
      </c>
      <c r="K642" s="11">
        <f t="shared" si="204"/>
        <v>15</v>
      </c>
      <c r="L642" s="11">
        <f t="shared" si="204"/>
        <v>2</v>
      </c>
      <c r="M642" s="11">
        <f t="shared" si="204"/>
        <v>5</v>
      </c>
      <c r="N642" s="11">
        <f t="shared" si="204"/>
        <v>16</v>
      </c>
      <c r="O642" s="44">
        <f t="shared" si="200"/>
        <v>0.4</v>
      </c>
      <c r="P642" s="44">
        <f t="shared" si="201"/>
        <v>0.57446808510638303</v>
      </c>
      <c r="Q642" s="44">
        <f t="shared" si="202"/>
        <v>0.53333333333333333</v>
      </c>
      <c r="R642" s="44">
        <f t="shared" si="203"/>
        <v>1.1078014184397165</v>
      </c>
    </row>
    <row r="644" spans="1:18" ht="12.75" customHeight="1">
      <c r="A644" s="11"/>
      <c r="B644" s="7" t="s">
        <v>52</v>
      </c>
      <c r="C644" s="7" t="s">
        <v>84</v>
      </c>
      <c r="D644" s="7" t="s">
        <v>85</v>
      </c>
      <c r="E644" s="7" t="s">
        <v>86</v>
      </c>
      <c r="F644" s="7" t="s">
        <v>87</v>
      </c>
      <c r="G644" s="7" t="s">
        <v>88</v>
      </c>
      <c r="H644" s="7" t="s">
        <v>89</v>
      </c>
      <c r="I644" s="7" t="s">
        <v>56</v>
      </c>
      <c r="J644" s="7" t="s">
        <v>55</v>
      </c>
      <c r="K644" s="7" t="s">
        <v>90</v>
      </c>
      <c r="L644" s="7" t="s">
        <v>91</v>
      </c>
      <c r="M644" s="7" t="s">
        <v>61</v>
      </c>
      <c r="N644" s="7" t="s">
        <v>62</v>
      </c>
      <c r="O644" s="7" t="s">
        <v>92</v>
      </c>
      <c r="P644" s="7" t="s">
        <v>93</v>
      </c>
      <c r="Q644" s="7" t="s">
        <v>94</v>
      </c>
      <c r="R644" s="7" t="s">
        <v>95</v>
      </c>
    </row>
    <row r="645" spans="1:18" ht="12.75" customHeight="1">
      <c r="A645" s="5" t="s">
        <v>69</v>
      </c>
      <c r="B645" s="19" t="s">
        <v>48</v>
      </c>
      <c r="C645" s="19" t="s">
        <v>48</v>
      </c>
      <c r="D645" s="19" t="s">
        <v>48</v>
      </c>
      <c r="E645" s="19" t="s">
        <v>48</v>
      </c>
      <c r="F645" s="19" t="s">
        <v>48</v>
      </c>
      <c r="G645" s="20" t="s">
        <v>48</v>
      </c>
      <c r="H645" s="19" t="s">
        <v>48</v>
      </c>
      <c r="I645" s="19" t="s">
        <v>48</v>
      </c>
      <c r="J645" s="19" t="s">
        <v>48</v>
      </c>
      <c r="K645" s="19" t="s">
        <v>48</v>
      </c>
      <c r="L645" s="19" t="s">
        <v>48</v>
      </c>
      <c r="M645" s="19" t="s">
        <v>48</v>
      </c>
      <c r="N645" s="19" t="s">
        <v>48</v>
      </c>
      <c r="O645" s="9" t="e">
        <f t="shared" ref="O645:O654" si="205">SUM(K645/G645)*7</f>
        <v>#VALUE!</v>
      </c>
      <c r="P645" s="9" t="e">
        <f t="shared" ref="P645:P654" si="206">SUM(I645,M645)/G645</f>
        <v>#VALUE!</v>
      </c>
      <c r="Q645" s="38" t="e">
        <f t="shared" ref="Q645:Q654" si="207">SUM(I645/H645)</f>
        <v>#VALUE!</v>
      </c>
      <c r="R645" s="38" t="e">
        <f t="shared" ref="R645:R654" si="208">SUM(N645/M645)</f>
        <v>#VALUE!</v>
      </c>
    </row>
    <row r="646" spans="1:18" ht="12.75" customHeight="1">
      <c r="A646" s="5" t="s">
        <v>71</v>
      </c>
      <c r="B646" s="19" t="s">
        <v>48</v>
      </c>
      <c r="C646" s="19" t="s">
        <v>48</v>
      </c>
      <c r="D646" s="19" t="s">
        <v>48</v>
      </c>
      <c r="E646" s="19" t="s">
        <v>48</v>
      </c>
      <c r="F646" s="19" t="s">
        <v>48</v>
      </c>
      <c r="G646" s="20" t="s">
        <v>48</v>
      </c>
      <c r="H646" s="19" t="s">
        <v>48</v>
      </c>
      <c r="I646" s="19" t="s">
        <v>48</v>
      </c>
      <c r="J646" s="19" t="s">
        <v>48</v>
      </c>
      <c r="K646" s="19" t="s">
        <v>48</v>
      </c>
      <c r="L646" s="19" t="s">
        <v>48</v>
      </c>
      <c r="M646" s="19" t="s">
        <v>48</v>
      </c>
      <c r="N646" s="19" t="s">
        <v>48</v>
      </c>
      <c r="O646" s="9" t="e">
        <f t="shared" si="205"/>
        <v>#VALUE!</v>
      </c>
      <c r="P646" s="9" t="e">
        <f t="shared" si="206"/>
        <v>#VALUE!</v>
      </c>
      <c r="Q646" s="38" t="e">
        <f t="shared" si="207"/>
        <v>#VALUE!</v>
      </c>
      <c r="R646" s="38" t="e">
        <f t="shared" si="208"/>
        <v>#VALUE!</v>
      </c>
    </row>
    <row r="647" spans="1:18" ht="12.75" customHeight="1">
      <c r="A647" s="12" t="s">
        <v>72</v>
      </c>
      <c r="B647" s="19" t="s">
        <v>48</v>
      </c>
      <c r="C647" s="19" t="s">
        <v>48</v>
      </c>
      <c r="D647" s="19" t="s">
        <v>48</v>
      </c>
      <c r="E647" s="19" t="s">
        <v>48</v>
      </c>
      <c r="F647" s="19" t="s">
        <v>48</v>
      </c>
      <c r="G647" s="20" t="s">
        <v>48</v>
      </c>
      <c r="H647" s="19" t="s">
        <v>48</v>
      </c>
      <c r="I647" s="19" t="s">
        <v>48</v>
      </c>
      <c r="J647" s="19" t="s">
        <v>48</v>
      </c>
      <c r="K647" s="19" t="s">
        <v>48</v>
      </c>
      <c r="L647" s="19" t="s">
        <v>48</v>
      </c>
      <c r="M647" s="19" t="s">
        <v>48</v>
      </c>
      <c r="N647" s="19" t="s">
        <v>48</v>
      </c>
      <c r="O647" s="9" t="e">
        <f t="shared" si="205"/>
        <v>#VALUE!</v>
      </c>
      <c r="P647" s="9" t="e">
        <f t="shared" si="206"/>
        <v>#VALUE!</v>
      </c>
      <c r="Q647" s="38" t="e">
        <f t="shared" si="207"/>
        <v>#VALUE!</v>
      </c>
      <c r="R647" s="38" t="e">
        <f t="shared" si="208"/>
        <v>#VALUE!</v>
      </c>
    </row>
    <row r="648" spans="1:18" ht="12.75" customHeight="1">
      <c r="A648" s="5" t="s">
        <v>75</v>
      </c>
      <c r="B648" s="19" t="s">
        <v>48</v>
      </c>
      <c r="C648" s="19" t="s">
        <v>48</v>
      </c>
      <c r="D648" s="19" t="s">
        <v>48</v>
      </c>
      <c r="E648" s="19" t="s">
        <v>48</v>
      </c>
      <c r="F648" s="19" t="s">
        <v>48</v>
      </c>
      <c r="G648" s="20" t="s">
        <v>48</v>
      </c>
      <c r="H648" s="19" t="s">
        <v>48</v>
      </c>
      <c r="I648" s="19" t="s">
        <v>48</v>
      </c>
      <c r="J648" s="19" t="s">
        <v>48</v>
      </c>
      <c r="K648" s="19" t="s">
        <v>48</v>
      </c>
      <c r="L648" s="19" t="s">
        <v>48</v>
      </c>
      <c r="M648" s="19" t="s">
        <v>48</v>
      </c>
      <c r="N648" s="19" t="s">
        <v>48</v>
      </c>
      <c r="O648" s="9" t="e">
        <f t="shared" si="205"/>
        <v>#VALUE!</v>
      </c>
      <c r="P648" s="9" t="e">
        <f t="shared" si="206"/>
        <v>#VALUE!</v>
      </c>
      <c r="Q648" s="38" t="e">
        <f t="shared" si="207"/>
        <v>#VALUE!</v>
      </c>
      <c r="R648" s="38" t="e">
        <f t="shared" si="208"/>
        <v>#VALUE!</v>
      </c>
    </row>
    <row r="649" spans="1:18" ht="12.75" customHeight="1">
      <c r="A649" s="12" t="s">
        <v>76</v>
      </c>
      <c r="B649" s="19">
        <v>1</v>
      </c>
      <c r="C649" s="19">
        <v>1</v>
      </c>
      <c r="D649" s="19">
        <v>1</v>
      </c>
      <c r="E649" s="19">
        <v>0</v>
      </c>
      <c r="F649" s="19">
        <v>0</v>
      </c>
      <c r="G649" s="20">
        <v>7</v>
      </c>
      <c r="H649" s="19">
        <v>24</v>
      </c>
      <c r="I649" s="19">
        <v>3</v>
      </c>
      <c r="J649" s="19">
        <v>1</v>
      </c>
      <c r="K649" s="19">
        <v>1</v>
      </c>
      <c r="L649" s="19">
        <v>0</v>
      </c>
      <c r="M649" s="19">
        <v>0</v>
      </c>
      <c r="N649" s="19">
        <v>9</v>
      </c>
      <c r="O649" s="9">
        <f t="shared" si="205"/>
        <v>1</v>
      </c>
      <c r="P649" s="9">
        <f t="shared" si="206"/>
        <v>0.42857142857142855</v>
      </c>
      <c r="Q649" s="38">
        <f t="shared" si="207"/>
        <v>0.125</v>
      </c>
      <c r="R649" s="38" t="e">
        <f t="shared" si="208"/>
        <v>#DIV/0!</v>
      </c>
    </row>
    <row r="650" spans="1:18" ht="12.75" customHeight="1">
      <c r="A650" s="12" t="s">
        <v>78</v>
      </c>
      <c r="B650" s="19" t="s">
        <v>48</v>
      </c>
      <c r="C650" s="19" t="s">
        <v>48</v>
      </c>
      <c r="D650" s="19" t="s">
        <v>48</v>
      </c>
      <c r="E650" s="19" t="s">
        <v>48</v>
      </c>
      <c r="F650" s="19" t="s">
        <v>48</v>
      </c>
      <c r="G650" s="20" t="s">
        <v>48</v>
      </c>
      <c r="H650" s="19" t="s">
        <v>48</v>
      </c>
      <c r="I650" s="19" t="s">
        <v>48</v>
      </c>
      <c r="J650" s="19" t="s">
        <v>48</v>
      </c>
      <c r="K650" s="19" t="s">
        <v>48</v>
      </c>
      <c r="L650" s="19" t="s">
        <v>48</v>
      </c>
      <c r="M650" s="19" t="s">
        <v>48</v>
      </c>
      <c r="N650" s="19" t="s">
        <v>48</v>
      </c>
      <c r="O650" s="9" t="e">
        <f t="shared" si="205"/>
        <v>#VALUE!</v>
      </c>
      <c r="P650" s="9" t="e">
        <f t="shared" si="206"/>
        <v>#VALUE!</v>
      </c>
      <c r="Q650" s="38" t="e">
        <f t="shared" si="207"/>
        <v>#VALUE!</v>
      </c>
      <c r="R650" s="38" t="e">
        <f t="shared" si="208"/>
        <v>#VALUE!</v>
      </c>
    </row>
    <row r="651" spans="1:18" ht="12.75" customHeight="1">
      <c r="A651" s="12" t="s">
        <v>79</v>
      </c>
      <c r="B651" s="19" t="s">
        <v>48</v>
      </c>
      <c r="C651" s="19" t="s">
        <v>48</v>
      </c>
      <c r="D651" s="19" t="s">
        <v>48</v>
      </c>
      <c r="E651" s="19" t="s">
        <v>48</v>
      </c>
      <c r="F651" s="19" t="s">
        <v>48</v>
      </c>
      <c r="G651" s="20" t="s">
        <v>48</v>
      </c>
      <c r="H651" s="19" t="s">
        <v>48</v>
      </c>
      <c r="I651" s="19" t="s">
        <v>48</v>
      </c>
      <c r="J651" s="19" t="s">
        <v>48</v>
      </c>
      <c r="K651" s="19" t="s">
        <v>48</v>
      </c>
      <c r="L651" s="19" t="s">
        <v>48</v>
      </c>
      <c r="M651" s="19" t="s">
        <v>48</v>
      </c>
      <c r="N651" s="19" t="s">
        <v>48</v>
      </c>
      <c r="O651" s="9" t="e">
        <f t="shared" si="205"/>
        <v>#VALUE!</v>
      </c>
      <c r="P651" s="9" t="e">
        <f t="shared" si="206"/>
        <v>#VALUE!</v>
      </c>
      <c r="Q651" s="38" t="e">
        <f t="shared" si="207"/>
        <v>#VALUE!</v>
      </c>
      <c r="R651" s="38" t="e">
        <f t="shared" si="208"/>
        <v>#VALUE!</v>
      </c>
    </row>
    <row r="652" spans="1:18" ht="12.75" customHeight="1">
      <c r="A652" s="5" t="s">
        <v>80</v>
      </c>
      <c r="B652" s="19" t="s">
        <v>48</v>
      </c>
      <c r="C652" s="19" t="s">
        <v>48</v>
      </c>
      <c r="D652" s="19" t="s">
        <v>48</v>
      </c>
      <c r="E652" s="19" t="s">
        <v>48</v>
      </c>
      <c r="F652" s="19" t="s">
        <v>48</v>
      </c>
      <c r="G652" s="20" t="s">
        <v>48</v>
      </c>
      <c r="H652" s="19" t="s">
        <v>48</v>
      </c>
      <c r="I652" s="19" t="s">
        <v>48</v>
      </c>
      <c r="J652" s="19" t="s">
        <v>48</v>
      </c>
      <c r="K652" s="19" t="s">
        <v>48</v>
      </c>
      <c r="L652" s="19" t="s">
        <v>48</v>
      </c>
      <c r="M652" s="19" t="s">
        <v>48</v>
      </c>
      <c r="N652" s="19" t="s">
        <v>48</v>
      </c>
      <c r="O652" s="9" t="e">
        <f t="shared" si="205"/>
        <v>#VALUE!</v>
      </c>
      <c r="P652" s="9" t="e">
        <f t="shared" si="206"/>
        <v>#VALUE!</v>
      </c>
      <c r="Q652" s="38" t="e">
        <f t="shared" si="207"/>
        <v>#VALUE!</v>
      </c>
      <c r="R652" s="38" t="e">
        <f t="shared" si="208"/>
        <v>#VALUE!</v>
      </c>
    </row>
    <row r="653" spans="1:18" ht="12.75" customHeight="1">
      <c r="A653" s="5" t="s">
        <v>81</v>
      </c>
      <c r="B653" s="19" t="s">
        <v>48</v>
      </c>
      <c r="C653" s="19" t="s">
        <v>48</v>
      </c>
      <c r="D653" s="19" t="s">
        <v>48</v>
      </c>
      <c r="E653" s="19" t="s">
        <v>48</v>
      </c>
      <c r="F653" s="19" t="s">
        <v>48</v>
      </c>
      <c r="G653" s="20" t="s">
        <v>48</v>
      </c>
      <c r="H653" s="19" t="s">
        <v>48</v>
      </c>
      <c r="I653" s="19" t="s">
        <v>48</v>
      </c>
      <c r="J653" s="19" t="s">
        <v>48</v>
      </c>
      <c r="K653" s="19" t="s">
        <v>48</v>
      </c>
      <c r="L653" s="19" t="s">
        <v>48</v>
      </c>
      <c r="M653" s="19" t="s">
        <v>48</v>
      </c>
      <c r="N653" s="19" t="s">
        <v>48</v>
      </c>
      <c r="O653" s="9" t="e">
        <f t="shared" si="205"/>
        <v>#VALUE!</v>
      </c>
      <c r="P653" s="9" t="e">
        <f t="shared" si="206"/>
        <v>#VALUE!</v>
      </c>
      <c r="Q653" s="38" t="e">
        <f t="shared" si="207"/>
        <v>#VALUE!</v>
      </c>
      <c r="R653" s="38" t="e">
        <f t="shared" si="208"/>
        <v>#VALUE!</v>
      </c>
    </row>
    <row r="654" spans="1:18" ht="12.75" customHeight="1">
      <c r="A654" s="11" t="s">
        <v>83</v>
      </c>
      <c r="B654" s="11">
        <v>1</v>
      </c>
      <c r="C654" s="11">
        <f t="shared" ref="C654:N654" si="209">SUM(C645:C653)</f>
        <v>1</v>
      </c>
      <c r="D654" s="11">
        <f t="shared" si="209"/>
        <v>1</v>
      </c>
      <c r="E654" s="11">
        <f t="shared" si="209"/>
        <v>0</v>
      </c>
      <c r="F654" s="11">
        <f t="shared" si="209"/>
        <v>0</v>
      </c>
      <c r="G654" s="87">
        <f t="shared" si="209"/>
        <v>7</v>
      </c>
      <c r="H654" s="11">
        <f t="shared" si="209"/>
        <v>24</v>
      </c>
      <c r="I654" s="11">
        <f t="shared" si="209"/>
        <v>3</v>
      </c>
      <c r="J654" s="11">
        <f t="shared" si="209"/>
        <v>1</v>
      </c>
      <c r="K654" s="11">
        <f t="shared" si="209"/>
        <v>1</v>
      </c>
      <c r="L654" s="11">
        <f t="shared" si="209"/>
        <v>0</v>
      </c>
      <c r="M654" s="11">
        <f t="shared" si="209"/>
        <v>0</v>
      </c>
      <c r="N654" s="11">
        <f t="shared" si="209"/>
        <v>9</v>
      </c>
      <c r="O654" s="88">
        <f t="shared" si="205"/>
        <v>1</v>
      </c>
      <c r="P654" s="88">
        <f t="shared" si="206"/>
        <v>0.42857142857142855</v>
      </c>
      <c r="Q654" s="44">
        <f t="shared" si="207"/>
        <v>0.125</v>
      </c>
      <c r="R654" s="44" t="e">
        <f t="shared" si="208"/>
        <v>#DIV/0!</v>
      </c>
    </row>
    <row r="656" spans="1:18" ht="12.75" customHeight="1">
      <c r="A656" s="2" t="s">
        <v>132</v>
      </c>
    </row>
    <row r="657" spans="1:18" ht="12.75" customHeight="1">
      <c r="A657" s="11" t="s">
        <v>0</v>
      </c>
      <c r="B657" s="11" t="s">
        <v>1</v>
      </c>
      <c r="C657" s="11" t="s">
        <v>2</v>
      </c>
      <c r="D657" s="11" t="s">
        <v>3</v>
      </c>
      <c r="E657" s="11" t="s">
        <v>4</v>
      </c>
      <c r="F657" s="11" t="s">
        <v>5</v>
      </c>
      <c r="G657" s="11" t="s">
        <v>6</v>
      </c>
      <c r="H657" s="11" t="s">
        <v>7</v>
      </c>
      <c r="I657" s="11" t="s">
        <v>8</v>
      </c>
      <c r="K657" s="11" t="s">
        <v>9</v>
      </c>
      <c r="L657" s="11"/>
      <c r="M657" s="12"/>
      <c r="N657" s="11"/>
      <c r="O657" s="7"/>
      <c r="P657" s="8"/>
      <c r="Q657" s="7"/>
      <c r="R657" s="7"/>
    </row>
    <row r="658" spans="1:18" ht="12.75" customHeight="1">
      <c r="A658" s="12" t="s">
        <v>25</v>
      </c>
      <c r="B658" s="5">
        <v>1</v>
      </c>
      <c r="C658" s="5">
        <v>0</v>
      </c>
      <c r="D658" s="5">
        <v>2</v>
      </c>
      <c r="E658" s="5">
        <v>1</v>
      </c>
      <c r="F658" s="13">
        <v>0</v>
      </c>
      <c r="G658" s="13">
        <v>0</v>
      </c>
      <c r="H658" s="13" t="s">
        <v>48</v>
      </c>
      <c r="I658" s="2">
        <f>SUM(B658:H658)</f>
        <v>4</v>
      </c>
      <c r="K658" s="12" t="s">
        <v>131</v>
      </c>
      <c r="L658" s="11"/>
      <c r="N658" s="11"/>
      <c r="O658" s="7"/>
      <c r="Q658" s="7"/>
      <c r="R658" s="7"/>
    </row>
    <row r="659" spans="1:18" ht="12.75" customHeight="1">
      <c r="A659" s="12" t="s">
        <v>12</v>
      </c>
      <c r="B659" s="5">
        <v>2</v>
      </c>
      <c r="C659" s="5">
        <v>2</v>
      </c>
      <c r="D659" s="5">
        <v>2</v>
      </c>
      <c r="E659" s="5">
        <v>5</v>
      </c>
      <c r="F659" s="13">
        <v>3</v>
      </c>
      <c r="G659" s="13" t="s">
        <v>48</v>
      </c>
      <c r="H659" s="13" t="s">
        <v>48</v>
      </c>
      <c r="I659" s="2">
        <f>SUM(B659:H659)</f>
        <v>14</v>
      </c>
      <c r="K659" s="12" t="s">
        <v>130</v>
      </c>
      <c r="L659" s="11"/>
      <c r="N659" s="11"/>
      <c r="O659" s="7"/>
      <c r="Q659" s="7"/>
      <c r="R659" s="7"/>
    </row>
    <row r="660" spans="1:18" ht="12.75" customHeight="1">
      <c r="A660" s="15" t="s">
        <v>129</v>
      </c>
      <c r="B660" s="7" t="s">
        <v>52</v>
      </c>
      <c r="C660" s="7" t="s">
        <v>53</v>
      </c>
      <c r="D660" s="7" t="s">
        <v>54</v>
      </c>
      <c r="E660" s="7" t="s">
        <v>55</v>
      </c>
      <c r="F660" s="7" t="s">
        <v>56</v>
      </c>
      <c r="G660" s="7" t="s">
        <v>57</v>
      </c>
      <c r="H660" s="7" t="s">
        <v>58</v>
      </c>
      <c r="I660" s="7" t="s">
        <v>59</v>
      </c>
      <c r="J660" s="7" t="s">
        <v>60</v>
      </c>
      <c r="K660" s="7" t="s">
        <v>61</v>
      </c>
      <c r="L660" s="7" t="s">
        <v>62</v>
      </c>
      <c r="M660" s="7" t="s">
        <v>63</v>
      </c>
      <c r="N660" s="7" t="s">
        <v>64</v>
      </c>
      <c r="O660" s="7" t="s">
        <v>65</v>
      </c>
      <c r="P660" s="7" t="s">
        <v>66</v>
      </c>
      <c r="Q660" s="7" t="s">
        <v>67</v>
      </c>
      <c r="R660" s="7" t="s">
        <v>68</v>
      </c>
    </row>
    <row r="661" spans="1:18" ht="12.75" customHeight="1">
      <c r="A661" s="5" t="s">
        <v>69</v>
      </c>
      <c r="B661" s="10">
        <v>1</v>
      </c>
      <c r="C661" s="10">
        <v>3</v>
      </c>
      <c r="D661" s="10">
        <v>3</v>
      </c>
      <c r="E661" s="10">
        <v>1</v>
      </c>
      <c r="F661" s="10">
        <v>1</v>
      </c>
      <c r="G661" s="10">
        <v>0</v>
      </c>
      <c r="H661" s="10">
        <v>0</v>
      </c>
      <c r="I661" s="10">
        <v>0</v>
      </c>
      <c r="J661" s="10">
        <v>1</v>
      </c>
      <c r="K661" s="10">
        <v>0</v>
      </c>
      <c r="L661" s="10">
        <v>1</v>
      </c>
      <c r="M661" s="10">
        <v>0</v>
      </c>
      <c r="N661" s="10">
        <v>1</v>
      </c>
      <c r="O661" s="38">
        <f t="shared" ref="O661:O675" si="210">SUM(F661/D661)</f>
        <v>0.33333333333333331</v>
      </c>
      <c r="P661" s="38">
        <f t="shared" ref="P661:P675" si="211">SUM(F661,K661)/C661</f>
        <v>0.33333333333333331</v>
      </c>
      <c r="Q661" s="38">
        <f t="shared" ref="Q661:Q675" si="212">SUM(N661/D661)</f>
        <v>0.33333333333333331</v>
      </c>
      <c r="R661" s="38">
        <f t="shared" ref="R661:R675" si="213">SUM(P661:Q661)</f>
        <v>0.66666666666666663</v>
      </c>
    </row>
    <row r="662" spans="1:18" ht="12.75" customHeight="1">
      <c r="A662" s="12" t="s">
        <v>70</v>
      </c>
      <c r="B662" s="16">
        <v>1</v>
      </c>
      <c r="C662" s="16">
        <v>3</v>
      </c>
      <c r="D662" s="16">
        <v>1</v>
      </c>
      <c r="E662" s="16">
        <v>2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2</v>
      </c>
      <c r="L662" s="16">
        <v>1</v>
      </c>
      <c r="M662" s="16">
        <v>0</v>
      </c>
      <c r="N662" s="16">
        <v>0</v>
      </c>
      <c r="O662" s="38">
        <f t="shared" si="210"/>
        <v>0</v>
      </c>
      <c r="P662" s="38">
        <f t="shared" si="211"/>
        <v>0.66666666666666663</v>
      </c>
      <c r="Q662" s="38">
        <f t="shared" si="212"/>
        <v>0</v>
      </c>
      <c r="R662" s="38">
        <f t="shared" si="213"/>
        <v>0.66666666666666663</v>
      </c>
    </row>
    <row r="663" spans="1:18" ht="12.75" customHeight="1">
      <c r="A663" s="5" t="s">
        <v>71</v>
      </c>
      <c r="B663" s="16">
        <v>1</v>
      </c>
      <c r="C663" s="16">
        <v>2</v>
      </c>
      <c r="D663" s="16">
        <v>1</v>
      </c>
      <c r="E663" s="16">
        <v>0</v>
      </c>
      <c r="F663" s="16">
        <v>0</v>
      </c>
      <c r="G663" s="16">
        <v>0</v>
      </c>
      <c r="H663" s="16">
        <v>0</v>
      </c>
      <c r="I663" s="16">
        <v>0</v>
      </c>
      <c r="J663" s="16">
        <v>1</v>
      </c>
      <c r="K663" s="16">
        <v>0</v>
      </c>
      <c r="L663" s="16">
        <v>0</v>
      </c>
      <c r="M663" s="16">
        <v>0</v>
      </c>
      <c r="N663" s="16">
        <v>0</v>
      </c>
      <c r="O663" s="38">
        <f t="shared" si="210"/>
        <v>0</v>
      </c>
      <c r="P663" s="38">
        <f t="shared" si="211"/>
        <v>0</v>
      </c>
      <c r="Q663" s="38">
        <f t="shared" si="212"/>
        <v>0</v>
      </c>
      <c r="R663" s="38">
        <f t="shared" si="213"/>
        <v>0</v>
      </c>
    </row>
    <row r="664" spans="1:18" ht="12.75" customHeight="1">
      <c r="A664" s="5" t="s">
        <v>72</v>
      </c>
      <c r="B664" s="10">
        <v>1</v>
      </c>
      <c r="C664" s="16">
        <v>3</v>
      </c>
      <c r="D664" s="16">
        <v>3</v>
      </c>
      <c r="E664" s="10">
        <v>2</v>
      </c>
      <c r="F664" s="16">
        <v>2</v>
      </c>
      <c r="G664" s="10">
        <v>0</v>
      </c>
      <c r="H664" s="10">
        <v>0</v>
      </c>
      <c r="I664" s="10">
        <v>0</v>
      </c>
      <c r="J664" s="10">
        <v>0</v>
      </c>
      <c r="K664" s="16">
        <v>0</v>
      </c>
      <c r="L664" s="10">
        <v>0</v>
      </c>
      <c r="M664" s="10">
        <v>1</v>
      </c>
      <c r="N664" s="16">
        <v>2</v>
      </c>
      <c r="O664" s="38">
        <f t="shared" si="210"/>
        <v>0.66666666666666663</v>
      </c>
      <c r="P664" s="38">
        <f t="shared" si="211"/>
        <v>0.66666666666666663</v>
      </c>
      <c r="Q664" s="38">
        <f t="shared" si="212"/>
        <v>0.66666666666666663</v>
      </c>
      <c r="R664" s="38">
        <f t="shared" si="213"/>
        <v>1.3333333333333333</v>
      </c>
    </row>
    <row r="665" spans="1:18" ht="12.75" customHeight="1">
      <c r="A665" s="5" t="s">
        <v>73</v>
      </c>
      <c r="B665" s="10">
        <v>1</v>
      </c>
      <c r="C665" s="10">
        <v>3</v>
      </c>
      <c r="D665" s="10">
        <v>2</v>
      </c>
      <c r="E665" s="10">
        <v>2</v>
      </c>
      <c r="F665" s="10">
        <v>1</v>
      </c>
      <c r="G665" s="16">
        <v>0</v>
      </c>
      <c r="H665" s="16">
        <v>0</v>
      </c>
      <c r="I665" s="16">
        <v>0</v>
      </c>
      <c r="J665" s="16">
        <v>0</v>
      </c>
      <c r="K665" s="16">
        <v>1</v>
      </c>
      <c r="L665" s="16">
        <v>0</v>
      </c>
      <c r="M665" s="16">
        <v>0</v>
      </c>
      <c r="N665" s="16">
        <v>1</v>
      </c>
      <c r="O665" s="38">
        <f t="shared" si="210"/>
        <v>0.5</v>
      </c>
      <c r="P665" s="38">
        <f t="shared" si="211"/>
        <v>0.66666666666666663</v>
      </c>
      <c r="Q665" s="38">
        <f t="shared" si="212"/>
        <v>0.5</v>
      </c>
      <c r="R665" s="38">
        <f t="shared" si="213"/>
        <v>1.1666666666666665</v>
      </c>
    </row>
    <row r="666" spans="1:18" ht="12.75" customHeight="1">
      <c r="A666" s="5" t="s">
        <v>74</v>
      </c>
      <c r="B666" s="10">
        <v>1</v>
      </c>
      <c r="C666" s="10">
        <v>3</v>
      </c>
      <c r="D666" s="10">
        <v>2</v>
      </c>
      <c r="E666" s="10">
        <v>1</v>
      </c>
      <c r="F666" s="10">
        <v>1</v>
      </c>
      <c r="G666" s="10">
        <v>1</v>
      </c>
      <c r="H666" s="10">
        <v>0</v>
      </c>
      <c r="I666" s="10">
        <v>0</v>
      </c>
      <c r="J666" s="10">
        <v>3</v>
      </c>
      <c r="K666" s="10">
        <v>0</v>
      </c>
      <c r="L666" s="10">
        <v>0</v>
      </c>
      <c r="M666" s="10">
        <v>0</v>
      </c>
      <c r="N666" s="10">
        <v>2</v>
      </c>
      <c r="O666" s="38">
        <f t="shared" si="210"/>
        <v>0.5</v>
      </c>
      <c r="P666" s="38">
        <f t="shared" si="211"/>
        <v>0.33333333333333331</v>
      </c>
      <c r="Q666" s="38">
        <f t="shared" si="212"/>
        <v>1</v>
      </c>
      <c r="R666" s="38">
        <f t="shared" si="213"/>
        <v>1.3333333333333333</v>
      </c>
    </row>
    <row r="667" spans="1:18" ht="12.75" customHeight="1">
      <c r="A667" s="5" t="s">
        <v>75</v>
      </c>
      <c r="B667" s="19" t="s">
        <v>48</v>
      </c>
      <c r="C667" s="19" t="s">
        <v>48</v>
      </c>
      <c r="D667" s="19" t="s">
        <v>48</v>
      </c>
      <c r="E667" s="19" t="s">
        <v>48</v>
      </c>
      <c r="F667" s="19" t="s">
        <v>48</v>
      </c>
      <c r="G667" s="20" t="s">
        <v>48</v>
      </c>
      <c r="H667" s="19" t="s">
        <v>48</v>
      </c>
      <c r="I667" s="19" t="s">
        <v>48</v>
      </c>
      <c r="J667" s="19" t="s">
        <v>48</v>
      </c>
      <c r="K667" s="19" t="s">
        <v>48</v>
      </c>
      <c r="L667" s="19" t="s">
        <v>48</v>
      </c>
      <c r="M667" s="19" t="s">
        <v>48</v>
      </c>
      <c r="N667" s="19" t="s">
        <v>48</v>
      </c>
      <c r="O667" s="38" t="e">
        <f t="shared" si="210"/>
        <v>#VALUE!</v>
      </c>
      <c r="P667" s="38" t="e">
        <f t="shared" si="211"/>
        <v>#VALUE!</v>
      </c>
      <c r="Q667" s="38" t="e">
        <f t="shared" si="212"/>
        <v>#VALUE!</v>
      </c>
      <c r="R667" s="38" t="e">
        <f t="shared" si="213"/>
        <v>#VALUE!</v>
      </c>
    </row>
    <row r="668" spans="1:18" ht="12.75" customHeight="1">
      <c r="A668" s="5" t="s">
        <v>76</v>
      </c>
      <c r="B668" s="10">
        <v>1</v>
      </c>
      <c r="C668" s="10">
        <v>3</v>
      </c>
      <c r="D668" s="10">
        <v>3</v>
      </c>
      <c r="E668" s="10">
        <v>1</v>
      </c>
      <c r="F668" s="10">
        <v>3</v>
      </c>
      <c r="G668" s="16">
        <v>1</v>
      </c>
      <c r="H668" s="16">
        <v>0</v>
      </c>
      <c r="I668" s="16">
        <v>0</v>
      </c>
      <c r="J668" s="16">
        <v>4</v>
      </c>
      <c r="K668" s="16">
        <v>0</v>
      </c>
      <c r="L668" s="16">
        <v>0</v>
      </c>
      <c r="M668" s="16">
        <v>0</v>
      </c>
      <c r="N668" s="16">
        <v>4</v>
      </c>
      <c r="O668" s="38">
        <f t="shared" si="210"/>
        <v>1</v>
      </c>
      <c r="P668" s="38">
        <f t="shared" si="211"/>
        <v>1</v>
      </c>
      <c r="Q668" s="38">
        <f t="shared" si="212"/>
        <v>1.3333333333333333</v>
      </c>
      <c r="R668" s="38">
        <f t="shared" si="213"/>
        <v>2.333333333333333</v>
      </c>
    </row>
    <row r="669" spans="1:18" ht="12.75" customHeight="1">
      <c r="A669" s="5" t="s">
        <v>77</v>
      </c>
      <c r="B669" s="16">
        <v>1</v>
      </c>
      <c r="C669" s="16">
        <v>2</v>
      </c>
      <c r="D669" s="16">
        <v>2</v>
      </c>
      <c r="E669" s="16">
        <v>0</v>
      </c>
      <c r="F669" s="16">
        <v>0</v>
      </c>
      <c r="G669" s="16">
        <v>0</v>
      </c>
      <c r="H669" s="16">
        <v>0</v>
      </c>
      <c r="I669" s="16">
        <v>0</v>
      </c>
      <c r="J669" s="16">
        <v>0</v>
      </c>
      <c r="K669" s="16">
        <v>0</v>
      </c>
      <c r="L669" s="16">
        <v>2</v>
      </c>
      <c r="M669" s="16">
        <v>0</v>
      </c>
      <c r="N669" s="16">
        <v>0</v>
      </c>
      <c r="O669" s="38">
        <f t="shared" si="210"/>
        <v>0</v>
      </c>
      <c r="P669" s="38">
        <f t="shared" si="211"/>
        <v>0</v>
      </c>
      <c r="Q669" s="38">
        <f t="shared" si="212"/>
        <v>0</v>
      </c>
      <c r="R669" s="38">
        <f t="shared" si="213"/>
        <v>0</v>
      </c>
    </row>
    <row r="670" spans="1:18" ht="12.75" customHeight="1">
      <c r="A670" s="5" t="s">
        <v>78</v>
      </c>
      <c r="B670" s="19" t="s">
        <v>48</v>
      </c>
      <c r="C670" s="19" t="s">
        <v>48</v>
      </c>
      <c r="D670" s="19" t="s">
        <v>48</v>
      </c>
      <c r="E670" s="19" t="s">
        <v>48</v>
      </c>
      <c r="F670" s="19" t="s">
        <v>48</v>
      </c>
      <c r="G670" s="20" t="s">
        <v>48</v>
      </c>
      <c r="H670" s="19" t="s">
        <v>48</v>
      </c>
      <c r="I670" s="19" t="s">
        <v>48</v>
      </c>
      <c r="J670" s="19" t="s">
        <v>48</v>
      </c>
      <c r="K670" s="19" t="s">
        <v>48</v>
      </c>
      <c r="L670" s="19" t="s">
        <v>48</v>
      </c>
      <c r="M670" s="19" t="s">
        <v>48</v>
      </c>
      <c r="N670" s="19" t="s">
        <v>48</v>
      </c>
      <c r="O670" s="38" t="e">
        <f t="shared" si="210"/>
        <v>#VALUE!</v>
      </c>
      <c r="P670" s="38" t="e">
        <f t="shared" si="211"/>
        <v>#VALUE!</v>
      </c>
      <c r="Q670" s="38" t="e">
        <f t="shared" si="212"/>
        <v>#VALUE!</v>
      </c>
      <c r="R670" s="38" t="e">
        <f t="shared" si="213"/>
        <v>#VALUE!</v>
      </c>
    </row>
    <row r="671" spans="1:18" ht="12.75" customHeight="1">
      <c r="A671" s="5" t="s">
        <v>79</v>
      </c>
      <c r="B671" s="10">
        <v>1</v>
      </c>
      <c r="C671" s="16">
        <v>3</v>
      </c>
      <c r="D671" s="16">
        <v>2</v>
      </c>
      <c r="E671" s="10">
        <v>2</v>
      </c>
      <c r="F671" s="16">
        <v>2</v>
      </c>
      <c r="G671" s="10">
        <v>0</v>
      </c>
      <c r="H671" s="10">
        <v>0</v>
      </c>
      <c r="I671" s="10">
        <v>0</v>
      </c>
      <c r="J671" s="10">
        <v>1</v>
      </c>
      <c r="K671" s="16">
        <v>1</v>
      </c>
      <c r="L671" s="10">
        <v>0</v>
      </c>
      <c r="M671" s="10">
        <v>1</v>
      </c>
      <c r="N671" s="16">
        <v>2</v>
      </c>
      <c r="O671" s="38">
        <f t="shared" si="210"/>
        <v>1</v>
      </c>
      <c r="P671" s="38">
        <f t="shared" si="211"/>
        <v>1</v>
      </c>
      <c r="Q671" s="38">
        <f t="shared" si="212"/>
        <v>1</v>
      </c>
      <c r="R671" s="38">
        <f t="shared" si="213"/>
        <v>2</v>
      </c>
    </row>
    <row r="672" spans="1:18" ht="12.75" customHeight="1">
      <c r="A672" s="5" t="s">
        <v>80</v>
      </c>
      <c r="B672" s="16">
        <v>1</v>
      </c>
      <c r="C672" s="16">
        <v>2</v>
      </c>
      <c r="D672" s="16">
        <v>1</v>
      </c>
      <c r="E672" s="16">
        <v>1</v>
      </c>
      <c r="F672" s="16">
        <v>1</v>
      </c>
      <c r="G672" s="16">
        <v>1</v>
      </c>
      <c r="H672" s="16">
        <v>0</v>
      </c>
      <c r="I672" s="16">
        <v>0</v>
      </c>
      <c r="J672" s="16">
        <v>2</v>
      </c>
      <c r="K672" s="16">
        <v>1</v>
      </c>
      <c r="L672" s="16">
        <v>0</v>
      </c>
      <c r="M672" s="16">
        <v>0</v>
      </c>
      <c r="N672" s="16">
        <v>2</v>
      </c>
      <c r="O672" s="38">
        <f t="shared" si="210"/>
        <v>1</v>
      </c>
      <c r="P672" s="38">
        <f t="shared" si="211"/>
        <v>1</v>
      </c>
      <c r="Q672" s="38">
        <f t="shared" si="212"/>
        <v>2</v>
      </c>
      <c r="R672" s="38">
        <f t="shared" si="213"/>
        <v>3</v>
      </c>
    </row>
    <row r="673" spans="1:18" ht="12.75" customHeight="1">
      <c r="A673" s="5" t="s">
        <v>81</v>
      </c>
      <c r="B673" s="16">
        <v>1</v>
      </c>
      <c r="C673" s="16">
        <v>3</v>
      </c>
      <c r="D673" s="16">
        <v>3</v>
      </c>
      <c r="E673" s="16">
        <v>1</v>
      </c>
      <c r="F673" s="16">
        <v>1</v>
      </c>
      <c r="G673" s="16">
        <v>1</v>
      </c>
      <c r="H673" s="16">
        <v>0</v>
      </c>
      <c r="I673" s="16">
        <v>0</v>
      </c>
      <c r="J673" s="16">
        <v>1</v>
      </c>
      <c r="K673" s="16">
        <v>0</v>
      </c>
      <c r="L673" s="16">
        <v>0</v>
      </c>
      <c r="M673" s="16">
        <v>0</v>
      </c>
      <c r="N673" s="16">
        <v>2</v>
      </c>
      <c r="O673" s="38">
        <f t="shared" si="210"/>
        <v>0.33333333333333331</v>
      </c>
      <c r="P673" s="38">
        <f t="shared" si="211"/>
        <v>0.33333333333333331</v>
      </c>
      <c r="Q673" s="38">
        <f t="shared" si="212"/>
        <v>0.66666666666666663</v>
      </c>
      <c r="R673" s="38">
        <f t="shared" si="213"/>
        <v>1</v>
      </c>
    </row>
    <row r="674" spans="1:18" ht="12.75" customHeight="1">
      <c r="A674" s="5" t="s">
        <v>82</v>
      </c>
      <c r="B674" s="16">
        <v>1</v>
      </c>
      <c r="C674" s="16">
        <v>3</v>
      </c>
      <c r="D674" s="16">
        <v>3</v>
      </c>
      <c r="E674" s="16">
        <v>1</v>
      </c>
      <c r="F674" s="16">
        <v>2</v>
      </c>
      <c r="G674" s="16">
        <v>0</v>
      </c>
      <c r="H674" s="16">
        <v>0</v>
      </c>
      <c r="I674" s="16">
        <v>0</v>
      </c>
      <c r="J674" s="16">
        <v>1</v>
      </c>
      <c r="K674" s="16">
        <v>0</v>
      </c>
      <c r="L674" s="16">
        <v>0</v>
      </c>
      <c r="M674" s="16">
        <v>0</v>
      </c>
      <c r="N674" s="16">
        <v>2</v>
      </c>
      <c r="O674" s="38">
        <f t="shared" si="210"/>
        <v>0.66666666666666663</v>
      </c>
      <c r="P674" s="38">
        <f t="shared" si="211"/>
        <v>0.66666666666666663</v>
      </c>
      <c r="Q674" s="38">
        <f t="shared" si="212"/>
        <v>0.66666666666666663</v>
      </c>
      <c r="R674" s="38">
        <f t="shared" si="213"/>
        <v>1.3333333333333333</v>
      </c>
    </row>
    <row r="675" spans="1:18" ht="12.75" customHeight="1">
      <c r="A675" s="11" t="s">
        <v>83</v>
      </c>
      <c r="B675" s="11"/>
      <c r="C675" s="11">
        <f t="shared" ref="C675:N675" si="214">SUM(C661:C674)</f>
        <v>33</v>
      </c>
      <c r="D675" s="11">
        <f t="shared" si="214"/>
        <v>26</v>
      </c>
      <c r="E675" s="11">
        <f t="shared" si="214"/>
        <v>14</v>
      </c>
      <c r="F675" s="11">
        <f t="shared" si="214"/>
        <v>14</v>
      </c>
      <c r="G675" s="11">
        <f t="shared" si="214"/>
        <v>4</v>
      </c>
      <c r="H675" s="11">
        <f t="shared" si="214"/>
        <v>0</v>
      </c>
      <c r="I675" s="11">
        <f t="shared" si="214"/>
        <v>0</v>
      </c>
      <c r="J675" s="11">
        <f t="shared" si="214"/>
        <v>14</v>
      </c>
      <c r="K675" s="11">
        <f t="shared" si="214"/>
        <v>5</v>
      </c>
      <c r="L675" s="11">
        <f t="shared" si="214"/>
        <v>4</v>
      </c>
      <c r="M675" s="11">
        <f t="shared" si="214"/>
        <v>2</v>
      </c>
      <c r="N675" s="11">
        <f t="shared" si="214"/>
        <v>18</v>
      </c>
      <c r="O675" s="44">
        <f t="shared" si="210"/>
        <v>0.53846153846153844</v>
      </c>
      <c r="P675" s="44">
        <f t="shared" si="211"/>
        <v>0.5757575757575758</v>
      </c>
      <c r="Q675" s="44">
        <f t="shared" si="212"/>
        <v>0.69230769230769229</v>
      </c>
      <c r="R675" s="44">
        <f t="shared" si="213"/>
        <v>1.2680652680652682</v>
      </c>
    </row>
    <row r="677" spans="1:18" ht="12.75" customHeight="1">
      <c r="A677" s="11"/>
      <c r="B677" s="7" t="s">
        <v>52</v>
      </c>
      <c r="C677" s="7" t="s">
        <v>84</v>
      </c>
      <c r="D677" s="7" t="s">
        <v>85</v>
      </c>
      <c r="E677" s="7" t="s">
        <v>86</v>
      </c>
      <c r="F677" s="7" t="s">
        <v>87</v>
      </c>
      <c r="G677" s="7" t="s">
        <v>88</v>
      </c>
      <c r="H677" s="7" t="s">
        <v>89</v>
      </c>
      <c r="I677" s="7" t="s">
        <v>56</v>
      </c>
      <c r="J677" s="7" t="s">
        <v>55</v>
      </c>
      <c r="K677" s="7" t="s">
        <v>90</v>
      </c>
      <c r="L677" s="7" t="s">
        <v>91</v>
      </c>
      <c r="M677" s="7" t="s">
        <v>61</v>
      </c>
      <c r="N677" s="7" t="s">
        <v>62</v>
      </c>
      <c r="O677" s="7" t="s">
        <v>92</v>
      </c>
      <c r="P677" s="7" t="s">
        <v>93</v>
      </c>
      <c r="Q677" s="7" t="s">
        <v>94</v>
      </c>
      <c r="R677" s="7" t="s">
        <v>95</v>
      </c>
    </row>
    <row r="678" spans="1:18" ht="12.75" customHeight="1">
      <c r="A678" s="5" t="s">
        <v>69</v>
      </c>
      <c r="B678" s="19" t="s">
        <v>48</v>
      </c>
      <c r="C678" s="19" t="s">
        <v>48</v>
      </c>
      <c r="D678" s="19" t="s">
        <v>48</v>
      </c>
      <c r="E678" s="19" t="s">
        <v>48</v>
      </c>
      <c r="F678" s="19" t="s">
        <v>48</v>
      </c>
      <c r="G678" s="20" t="s">
        <v>48</v>
      </c>
      <c r="H678" s="19" t="s">
        <v>48</v>
      </c>
      <c r="I678" s="19" t="s">
        <v>48</v>
      </c>
      <c r="J678" s="19" t="s">
        <v>48</v>
      </c>
      <c r="K678" s="19" t="s">
        <v>48</v>
      </c>
      <c r="L678" s="19" t="s">
        <v>48</v>
      </c>
      <c r="M678" s="19" t="s">
        <v>48</v>
      </c>
      <c r="N678" s="19" t="s">
        <v>48</v>
      </c>
      <c r="O678" s="9" t="e">
        <f t="shared" ref="O678:O687" si="215">SUM(K678/G678)*7</f>
        <v>#VALUE!</v>
      </c>
      <c r="P678" s="9" t="e">
        <f t="shared" ref="P678:P687" si="216">SUM(I678,M678)/G678</f>
        <v>#VALUE!</v>
      </c>
      <c r="Q678" s="38" t="e">
        <f t="shared" ref="Q678:Q687" si="217">SUM(I678/H678)</f>
        <v>#VALUE!</v>
      </c>
      <c r="R678" s="38" t="e">
        <f t="shared" ref="R678:R687" si="218">SUM(N678/M678)</f>
        <v>#VALUE!</v>
      </c>
    </row>
    <row r="679" spans="1:18" ht="12.75" customHeight="1">
      <c r="A679" s="5" t="s">
        <v>71</v>
      </c>
      <c r="B679" s="19" t="s">
        <v>48</v>
      </c>
      <c r="C679" s="19" t="s">
        <v>48</v>
      </c>
      <c r="D679" s="19" t="s">
        <v>48</v>
      </c>
      <c r="E679" s="19" t="s">
        <v>48</v>
      </c>
      <c r="F679" s="19" t="s">
        <v>48</v>
      </c>
      <c r="G679" s="20" t="s">
        <v>48</v>
      </c>
      <c r="H679" s="19" t="s">
        <v>48</v>
      </c>
      <c r="I679" s="19" t="s">
        <v>48</v>
      </c>
      <c r="J679" s="19" t="s">
        <v>48</v>
      </c>
      <c r="K679" s="19" t="s">
        <v>48</v>
      </c>
      <c r="L679" s="19" t="s">
        <v>48</v>
      </c>
      <c r="M679" s="19" t="s">
        <v>48</v>
      </c>
      <c r="N679" s="19" t="s">
        <v>48</v>
      </c>
      <c r="O679" s="9" t="e">
        <f t="shared" si="215"/>
        <v>#VALUE!</v>
      </c>
      <c r="P679" s="9" t="e">
        <f t="shared" si="216"/>
        <v>#VALUE!</v>
      </c>
      <c r="Q679" s="38" t="e">
        <f t="shared" si="217"/>
        <v>#VALUE!</v>
      </c>
      <c r="R679" s="38" t="e">
        <f t="shared" si="218"/>
        <v>#VALUE!</v>
      </c>
    </row>
    <row r="680" spans="1:18" ht="12.75" customHeight="1">
      <c r="A680" s="12" t="s">
        <v>72</v>
      </c>
      <c r="B680" s="19">
        <v>1</v>
      </c>
      <c r="C680" s="19">
        <v>0</v>
      </c>
      <c r="D680" s="19">
        <v>0</v>
      </c>
      <c r="E680" s="19">
        <v>0</v>
      </c>
      <c r="F680" s="19">
        <v>0</v>
      </c>
      <c r="G680" s="20">
        <v>2.2999999999999998</v>
      </c>
      <c r="H680" s="19">
        <v>12</v>
      </c>
      <c r="I680" s="19">
        <v>0</v>
      </c>
      <c r="J680" s="19">
        <v>1</v>
      </c>
      <c r="K680" s="19">
        <v>1</v>
      </c>
      <c r="L680" s="19">
        <v>0</v>
      </c>
      <c r="M680" s="19">
        <v>4</v>
      </c>
      <c r="N680" s="19">
        <v>2</v>
      </c>
      <c r="O680" s="9">
        <f t="shared" si="215"/>
        <v>3.0434782608695654</v>
      </c>
      <c r="P680" s="9">
        <f t="shared" si="216"/>
        <v>1.7391304347826089</v>
      </c>
      <c r="Q680" s="38">
        <f t="shared" si="217"/>
        <v>0</v>
      </c>
      <c r="R680" s="38">
        <f t="shared" si="218"/>
        <v>0.5</v>
      </c>
    </row>
    <row r="681" spans="1:18" ht="12.75" customHeight="1">
      <c r="A681" s="5" t="s">
        <v>75</v>
      </c>
      <c r="B681" s="19" t="s">
        <v>48</v>
      </c>
      <c r="C681" s="19" t="s">
        <v>48</v>
      </c>
      <c r="D681" s="19" t="s">
        <v>48</v>
      </c>
      <c r="E681" s="19" t="s">
        <v>48</v>
      </c>
      <c r="F681" s="19" t="s">
        <v>48</v>
      </c>
      <c r="G681" s="20" t="s">
        <v>48</v>
      </c>
      <c r="H681" s="19" t="s">
        <v>48</v>
      </c>
      <c r="I681" s="19" t="s">
        <v>48</v>
      </c>
      <c r="J681" s="19" t="s">
        <v>48</v>
      </c>
      <c r="K681" s="19" t="s">
        <v>48</v>
      </c>
      <c r="L681" s="19" t="s">
        <v>48</v>
      </c>
      <c r="M681" s="19" t="s">
        <v>48</v>
      </c>
      <c r="N681" s="19" t="s">
        <v>48</v>
      </c>
      <c r="O681" s="9" t="e">
        <f t="shared" si="215"/>
        <v>#VALUE!</v>
      </c>
      <c r="P681" s="9" t="e">
        <f t="shared" si="216"/>
        <v>#VALUE!</v>
      </c>
      <c r="Q681" s="38" t="e">
        <f t="shared" si="217"/>
        <v>#VALUE!</v>
      </c>
      <c r="R681" s="38" t="e">
        <f t="shared" si="218"/>
        <v>#VALUE!</v>
      </c>
    </row>
    <row r="682" spans="1:18" ht="12.75" customHeight="1">
      <c r="A682" s="12" t="s">
        <v>76</v>
      </c>
      <c r="B682" s="19">
        <v>1</v>
      </c>
      <c r="C682" s="19">
        <v>0</v>
      </c>
      <c r="D682" s="19">
        <v>0</v>
      </c>
      <c r="E682" s="19">
        <v>0</v>
      </c>
      <c r="F682" s="19">
        <v>0</v>
      </c>
      <c r="G682" s="20">
        <v>1</v>
      </c>
      <c r="H682" s="19">
        <v>3</v>
      </c>
      <c r="I682" s="19">
        <v>0</v>
      </c>
      <c r="J682" s="19">
        <v>0</v>
      </c>
      <c r="K682" s="19">
        <v>0</v>
      </c>
      <c r="L682" s="19">
        <v>0</v>
      </c>
      <c r="M682" s="19">
        <v>0</v>
      </c>
      <c r="N682" s="19">
        <v>2</v>
      </c>
      <c r="O682" s="9">
        <f t="shared" si="215"/>
        <v>0</v>
      </c>
      <c r="P682" s="9">
        <f t="shared" si="216"/>
        <v>0</v>
      </c>
      <c r="Q682" s="38">
        <f t="shared" si="217"/>
        <v>0</v>
      </c>
      <c r="R682" s="38" t="e">
        <f t="shared" si="218"/>
        <v>#DIV/0!</v>
      </c>
    </row>
    <row r="683" spans="1:18" ht="12.75" customHeight="1">
      <c r="A683" s="12" t="s">
        <v>78</v>
      </c>
      <c r="B683" s="19" t="s">
        <v>48</v>
      </c>
      <c r="C683" s="19" t="s">
        <v>48</v>
      </c>
      <c r="D683" s="19" t="s">
        <v>48</v>
      </c>
      <c r="E683" s="19" t="s">
        <v>48</v>
      </c>
      <c r="F683" s="19" t="s">
        <v>48</v>
      </c>
      <c r="G683" s="20" t="s">
        <v>48</v>
      </c>
      <c r="H683" s="19" t="s">
        <v>48</v>
      </c>
      <c r="I683" s="19" t="s">
        <v>48</v>
      </c>
      <c r="J683" s="19" t="s">
        <v>48</v>
      </c>
      <c r="K683" s="19" t="s">
        <v>48</v>
      </c>
      <c r="L683" s="19" t="s">
        <v>48</v>
      </c>
      <c r="M683" s="19" t="s">
        <v>48</v>
      </c>
      <c r="N683" s="19" t="s">
        <v>48</v>
      </c>
      <c r="O683" s="9" t="e">
        <f t="shared" si="215"/>
        <v>#VALUE!</v>
      </c>
      <c r="P683" s="9" t="e">
        <f t="shared" si="216"/>
        <v>#VALUE!</v>
      </c>
      <c r="Q683" s="38" t="e">
        <f t="shared" si="217"/>
        <v>#VALUE!</v>
      </c>
      <c r="R683" s="38" t="e">
        <f t="shared" si="218"/>
        <v>#VALUE!</v>
      </c>
    </row>
    <row r="684" spans="1:18" ht="12.75" customHeight="1">
      <c r="A684" s="12" t="s">
        <v>79</v>
      </c>
      <c r="B684" s="19" t="s">
        <v>48</v>
      </c>
      <c r="C684" s="19" t="s">
        <v>48</v>
      </c>
      <c r="D684" s="19" t="s">
        <v>48</v>
      </c>
      <c r="E684" s="19" t="s">
        <v>48</v>
      </c>
      <c r="F684" s="19" t="s">
        <v>48</v>
      </c>
      <c r="G684" s="20" t="s">
        <v>48</v>
      </c>
      <c r="H684" s="19" t="s">
        <v>48</v>
      </c>
      <c r="I684" s="19" t="s">
        <v>48</v>
      </c>
      <c r="J684" s="19" t="s">
        <v>48</v>
      </c>
      <c r="K684" s="19" t="s">
        <v>48</v>
      </c>
      <c r="L684" s="19" t="s">
        <v>48</v>
      </c>
      <c r="M684" s="19" t="s">
        <v>48</v>
      </c>
      <c r="N684" s="19" t="s">
        <v>48</v>
      </c>
      <c r="O684" s="9" t="e">
        <f t="shared" si="215"/>
        <v>#VALUE!</v>
      </c>
      <c r="P684" s="9" t="e">
        <f t="shared" si="216"/>
        <v>#VALUE!</v>
      </c>
      <c r="Q684" s="38" t="e">
        <f t="shared" si="217"/>
        <v>#VALUE!</v>
      </c>
      <c r="R684" s="38" t="e">
        <f t="shared" si="218"/>
        <v>#VALUE!</v>
      </c>
    </row>
    <row r="685" spans="1:18" ht="12.75" customHeight="1">
      <c r="A685" s="5" t="s">
        <v>80</v>
      </c>
      <c r="B685" s="19">
        <v>1</v>
      </c>
      <c r="C685" s="19">
        <v>1</v>
      </c>
      <c r="D685" s="19">
        <v>1</v>
      </c>
      <c r="E685" s="19">
        <v>0</v>
      </c>
      <c r="F685" s="19">
        <v>0</v>
      </c>
      <c r="G685" s="20">
        <v>2.7</v>
      </c>
      <c r="H685" s="19">
        <v>14</v>
      </c>
      <c r="I685" s="19">
        <v>4</v>
      </c>
      <c r="J685" s="19">
        <v>3</v>
      </c>
      <c r="K685" s="19">
        <v>3</v>
      </c>
      <c r="L685" s="19">
        <v>0</v>
      </c>
      <c r="M685" s="19">
        <v>2</v>
      </c>
      <c r="N685" s="19">
        <v>3</v>
      </c>
      <c r="O685" s="9">
        <f t="shared" si="215"/>
        <v>7.7777777777777768</v>
      </c>
      <c r="P685" s="9">
        <f t="shared" si="216"/>
        <v>2.2222222222222219</v>
      </c>
      <c r="Q685" s="38">
        <f t="shared" si="217"/>
        <v>0.2857142857142857</v>
      </c>
      <c r="R685" s="38">
        <f t="shared" si="218"/>
        <v>1.5</v>
      </c>
    </row>
    <row r="686" spans="1:18" ht="12.75" customHeight="1">
      <c r="A686" s="5" t="s">
        <v>81</v>
      </c>
      <c r="B686" s="19" t="s">
        <v>48</v>
      </c>
      <c r="C686" s="19" t="s">
        <v>48</v>
      </c>
      <c r="D686" s="19" t="s">
        <v>48</v>
      </c>
      <c r="E686" s="19" t="s">
        <v>48</v>
      </c>
      <c r="F686" s="19" t="s">
        <v>48</v>
      </c>
      <c r="G686" s="20" t="s">
        <v>48</v>
      </c>
      <c r="H686" s="19" t="s">
        <v>48</v>
      </c>
      <c r="I686" s="19" t="s">
        <v>48</v>
      </c>
      <c r="J686" s="19" t="s">
        <v>48</v>
      </c>
      <c r="K686" s="19" t="s">
        <v>48</v>
      </c>
      <c r="L686" s="19" t="s">
        <v>48</v>
      </c>
      <c r="M686" s="19" t="s">
        <v>48</v>
      </c>
      <c r="N686" s="19" t="s">
        <v>48</v>
      </c>
      <c r="O686" s="9" t="e">
        <f t="shared" si="215"/>
        <v>#VALUE!</v>
      </c>
      <c r="P686" s="9" t="e">
        <f t="shared" si="216"/>
        <v>#VALUE!</v>
      </c>
      <c r="Q686" s="38" t="e">
        <f t="shared" si="217"/>
        <v>#VALUE!</v>
      </c>
      <c r="R686" s="38" t="e">
        <f t="shared" si="218"/>
        <v>#VALUE!</v>
      </c>
    </row>
    <row r="687" spans="1:18" ht="12.75" customHeight="1">
      <c r="A687" s="11" t="s">
        <v>83</v>
      </c>
      <c r="B687" s="11">
        <v>1</v>
      </c>
      <c r="C687" s="11">
        <f t="shared" ref="C687:N687" si="219">SUM(C678:C686)</f>
        <v>1</v>
      </c>
      <c r="D687" s="11">
        <f t="shared" si="219"/>
        <v>1</v>
      </c>
      <c r="E687" s="11">
        <f t="shared" si="219"/>
        <v>0</v>
      </c>
      <c r="F687" s="11">
        <f t="shared" si="219"/>
        <v>0</v>
      </c>
      <c r="G687" s="87">
        <f t="shared" si="219"/>
        <v>6</v>
      </c>
      <c r="H687" s="11">
        <f t="shared" si="219"/>
        <v>29</v>
      </c>
      <c r="I687" s="11">
        <f t="shared" si="219"/>
        <v>4</v>
      </c>
      <c r="J687" s="11">
        <f t="shared" si="219"/>
        <v>4</v>
      </c>
      <c r="K687" s="11">
        <f t="shared" si="219"/>
        <v>4</v>
      </c>
      <c r="L687" s="11">
        <f t="shared" si="219"/>
        <v>0</v>
      </c>
      <c r="M687" s="11">
        <f t="shared" si="219"/>
        <v>6</v>
      </c>
      <c r="N687" s="11">
        <f t="shared" si="219"/>
        <v>7</v>
      </c>
      <c r="O687" s="88">
        <f t="shared" si="215"/>
        <v>4.6666666666666661</v>
      </c>
      <c r="P687" s="88">
        <f t="shared" si="216"/>
        <v>1.6666666666666667</v>
      </c>
      <c r="Q687" s="44">
        <f t="shared" si="217"/>
        <v>0.13793103448275862</v>
      </c>
      <c r="R687" s="44">
        <f t="shared" si="218"/>
        <v>1.1666666666666667</v>
      </c>
    </row>
    <row r="689" spans="1:18" ht="12.75" customHeight="1">
      <c r="A689" s="2" t="s">
        <v>128</v>
      </c>
    </row>
    <row r="690" spans="1:18" ht="12.75" customHeight="1">
      <c r="A690" s="23" t="s">
        <v>0</v>
      </c>
      <c r="B690" s="23" t="s">
        <v>1</v>
      </c>
      <c r="C690" s="23" t="s">
        <v>2</v>
      </c>
      <c r="D690" s="23" t="s">
        <v>3</v>
      </c>
      <c r="E690" s="23" t="s">
        <v>4</v>
      </c>
      <c r="F690" s="23" t="s">
        <v>5</v>
      </c>
      <c r="G690" s="23" t="s">
        <v>6</v>
      </c>
      <c r="H690" s="23" t="s">
        <v>7</v>
      </c>
      <c r="I690" s="23" t="s">
        <v>8</v>
      </c>
      <c r="J690" s="48"/>
      <c r="K690" s="23" t="s">
        <v>9</v>
      </c>
      <c r="L690" s="48"/>
      <c r="M690" s="48"/>
      <c r="N690" s="23"/>
      <c r="O690" s="39"/>
      <c r="P690" s="46"/>
      <c r="Q690" s="39"/>
      <c r="R690" s="39"/>
    </row>
    <row r="691" spans="1:18" ht="12.75" customHeight="1">
      <c r="A691" s="60" t="s">
        <v>24</v>
      </c>
      <c r="B691" s="48">
        <v>0</v>
      </c>
      <c r="C691" s="48">
        <v>0</v>
      </c>
      <c r="D691" s="48">
        <v>1</v>
      </c>
      <c r="E691" s="48">
        <v>2</v>
      </c>
      <c r="F691" s="50">
        <v>0</v>
      </c>
      <c r="G691" s="50">
        <v>1</v>
      </c>
      <c r="H691" s="50">
        <v>0</v>
      </c>
      <c r="I691" s="18">
        <f>SUM(B691:H691)</f>
        <v>4</v>
      </c>
      <c r="J691" s="48"/>
      <c r="K691" s="60" t="s">
        <v>127</v>
      </c>
      <c r="L691" s="48"/>
      <c r="M691" s="48"/>
      <c r="N691" s="23"/>
      <c r="O691" s="39"/>
      <c r="P691" s="46"/>
      <c r="Q691" s="39"/>
      <c r="R691" s="39"/>
    </row>
    <row r="692" spans="1:18" ht="12.75" customHeight="1">
      <c r="A692" s="60" t="s">
        <v>12</v>
      </c>
      <c r="B692" s="48">
        <v>4</v>
      </c>
      <c r="C692" s="48">
        <v>2</v>
      </c>
      <c r="D692" s="48">
        <v>0</v>
      </c>
      <c r="E692" s="48">
        <v>2</v>
      </c>
      <c r="F692" s="50">
        <v>3</v>
      </c>
      <c r="G692" s="50">
        <v>0</v>
      </c>
      <c r="H692" s="50" t="s">
        <v>48</v>
      </c>
      <c r="I692" s="18">
        <f>SUM(B692:H692)</f>
        <v>11</v>
      </c>
      <c r="J692" s="48"/>
      <c r="K692" s="60" t="s">
        <v>126</v>
      </c>
      <c r="L692" s="48"/>
      <c r="M692" s="48"/>
      <c r="N692" s="48"/>
      <c r="O692" s="39"/>
      <c r="P692" s="46"/>
      <c r="Q692" s="46"/>
      <c r="R692" s="46"/>
    </row>
    <row r="693" spans="1:18" ht="12.75" customHeight="1">
      <c r="A693" s="89" t="s">
        <v>51</v>
      </c>
      <c r="B693" s="39" t="s">
        <v>52</v>
      </c>
      <c r="C693" s="39" t="s">
        <v>53</v>
      </c>
      <c r="D693" s="39" t="s">
        <v>54</v>
      </c>
      <c r="E693" s="39" t="s">
        <v>55</v>
      </c>
      <c r="F693" s="39" t="s">
        <v>56</v>
      </c>
      <c r="G693" s="39" t="s">
        <v>57</v>
      </c>
      <c r="H693" s="39" t="s">
        <v>58</v>
      </c>
      <c r="I693" s="39" t="s">
        <v>59</v>
      </c>
      <c r="J693" s="39" t="s">
        <v>60</v>
      </c>
      <c r="K693" s="39" t="s">
        <v>61</v>
      </c>
      <c r="L693" s="39" t="s">
        <v>62</v>
      </c>
      <c r="M693" s="39" t="s">
        <v>63</v>
      </c>
      <c r="N693" s="39" t="s">
        <v>64</v>
      </c>
      <c r="O693" s="39" t="s">
        <v>65</v>
      </c>
      <c r="P693" s="39" t="s">
        <v>66</v>
      </c>
      <c r="Q693" s="39" t="s">
        <v>67</v>
      </c>
      <c r="R693" s="39" t="s">
        <v>68</v>
      </c>
    </row>
    <row r="694" spans="1:18" ht="12.75" customHeight="1">
      <c r="A694" s="48" t="s">
        <v>69</v>
      </c>
      <c r="B694" s="29">
        <v>1</v>
      </c>
      <c r="C694" s="29">
        <v>3</v>
      </c>
      <c r="D694" s="29">
        <v>3</v>
      </c>
      <c r="E694" s="29">
        <v>2</v>
      </c>
      <c r="F694" s="29">
        <v>2</v>
      </c>
      <c r="G694" s="29">
        <v>0</v>
      </c>
      <c r="H694" s="29">
        <v>0</v>
      </c>
      <c r="I694" s="29">
        <v>0</v>
      </c>
      <c r="J694" s="29">
        <v>0</v>
      </c>
      <c r="K694" s="29">
        <v>0</v>
      </c>
      <c r="L694" s="29">
        <v>1</v>
      </c>
      <c r="M694" s="29">
        <v>0</v>
      </c>
      <c r="N694" s="29">
        <v>2</v>
      </c>
      <c r="O694" s="41">
        <f t="shared" ref="O694:O708" si="220">SUM(F694/D694)</f>
        <v>0.66666666666666663</v>
      </c>
      <c r="P694" s="41">
        <f t="shared" ref="P694:P708" si="221">SUM(F694,K694)/C694</f>
        <v>0.66666666666666663</v>
      </c>
      <c r="Q694" s="41">
        <f t="shared" ref="Q694:Q708" si="222">SUM(N694/D694)</f>
        <v>0.66666666666666663</v>
      </c>
      <c r="R694" s="41">
        <f t="shared" ref="R694:R708" si="223">SUM(P694:Q694)</f>
        <v>1.3333333333333333</v>
      </c>
    </row>
    <row r="695" spans="1:18" ht="12.75" customHeight="1">
      <c r="A695" s="60" t="s">
        <v>70</v>
      </c>
      <c r="B695" s="27">
        <v>1</v>
      </c>
      <c r="C695" s="27">
        <v>3</v>
      </c>
      <c r="D695" s="27">
        <v>1</v>
      </c>
      <c r="E695" s="27">
        <v>1</v>
      </c>
      <c r="F695" s="27">
        <v>0</v>
      </c>
      <c r="G695" s="27">
        <v>0</v>
      </c>
      <c r="H695" s="27">
        <v>0</v>
      </c>
      <c r="I695" s="27">
        <v>0</v>
      </c>
      <c r="J695" s="27">
        <v>1</v>
      </c>
      <c r="K695" s="27">
        <v>2</v>
      </c>
      <c r="L695" s="27">
        <v>0</v>
      </c>
      <c r="M695" s="27">
        <v>1</v>
      </c>
      <c r="N695" s="27">
        <v>0</v>
      </c>
      <c r="O695" s="41">
        <f t="shared" si="220"/>
        <v>0</v>
      </c>
      <c r="P695" s="41">
        <f t="shared" si="221"/>
        <v>0.66666666666666663</v>
      </c>
      <c r="Q695" s="41">
        <f t="shared" si="222"/>
        <v>0</v>
      </c>
      <c r="R695" s="41">
        <f t="shared" si="223"/>
        <v>0.66666666666666663</v>
      </c>
    </row>
    <row r="696" spans="1:18" ht="12.75" customHeight="1">
      <c r="A696" s="48" t="s">
        <v>71</v>
      </c>
      <c r="B696" s="27">
        <v>1</v>
      </c>
      <c r="C696" s="27">
        <v>3</v>
      </c>
      <c r="D696" s="27">
        <v>1</v>
      </c>
      <c r="E696" s="27">
        <v>2</v>
      </c>
      <c r="F696" s="27">
        <v>0</v>
      </c>
      <c r="G696" s="27">
        <v>0</v>
      </c>
      <c r="H696" s="27">
        <v>0</v>
      </c>
      <c r="I696" s="27">
        <v>0</v>
      </c>
      <c r="J696" s="27">
        <v>1</v>
      </c>
      <c r="K696" s="27">
        <v>1</v>
      </c>
      <c r="L696" s="27">
        <v>0</v>
      </c>
      <c r="M696" s="27">
        <v>0</v>
      </c>
      <c r="N696" s="27">
        <v>0</v>
      </c>
      <c r="O696" s="41">
        <f t="shared" si="220"/>
        <v>0</v>
      </c>
      <c r="P696" s="41">
        <f t="shared" si="221"/>
        <v>0.33333333333333331</v>
      </c>
      <c r="Q696" s="41">
        <f t="shared" si="222"/>
        <v>0</v>
      </c>
      <c r="R696" s="41">
        <f t="shared" si="223"/>
        <v>0.33333333333333331</v>
      </c>
    </row>
    <row r="697" spans="1:18" ht="12.75" customHeight="1">
      <c r="A697" s="48" t="s">
        <v>72</v>
      </c>
      <c r="B697" s="29">
        <v>1</v>
      </c>
      <c r="C697" s="27">
        <v>3</v>
      </c>
      <c r="D697" s="27">
        <v>2</v>
      </c>
      <c r="E697" s="29">
        <v>1</v>
      </c>
      <c r="F697" s="27">
        <v>1</v>
      </c>
      <c r="G697" s="29">
        <v>0</v>
      </c>
      <c r="H697" s="29">
        <v>0</v>
      </c>
      <c r="I697" s="29">
        <v>0</v>
      </c>
      <c r="J697" s="29">
        <v>1</v>
      </c>
      <c r="K697" s="27">
        <v>1</v>
      </c>
      <c r="L697" s="29">
        <v>1</v>
      </c>
      <c r="M697" s="29">
        <v>0</v>
      </c>
      <c r="N697" s="27">
        <v>1</v>
      </c>
      <c r="O697" s="41">
        <f t="shared" si="220"/>
        <v>0.5</v>
      </c>
      <c r="P697" s="41">
        <f t="shared" si="221"/>
        <v>0.66666666666666663</v>
      </c>
      <c r="Q697" s="41">
        <f t="shared" si="222"/>
        <v>0.5</v>
      </c>
      <c r="R697" s="41">
        <f t="shared" si="223"/>
        <v>1.1666666666666665</v>
      </c>
    </row>
    <row r="698" spans="1:18" ht="12.75" customHeight="1">
      <c r="A698" s="48" t="s">
        <v>73</v>
      </c>
      <c r="B698" s="29">
        <v>1</v>
      </c>
      <c r="C698" s="29">
        <v>3</v>
      </c>
      <c r="D698" s="29">
        <v>3</v>
      </c>
      <c r="E698" s="29">
        <v>0</v>
      </c>
      <c r="F698" s="29">
        <v>1</v>
      </c>
      <c r="G698" s="27">
        <v>1</v>
      </c>
      <c r="H698" s="27">
        <v>0</v>
      </c>
      <c r="I698" s="27">
        <v>0</v>
      </c>
      <c r="J698" s="27">
        <v>3</v>
      </c>
      <c r="K698" s="27">
        <v>0</v>
      </c>
      <c r="L698" s="27">
        <v>0</v>
      </c>
      <c r="M698" s="27">
        <v>0</v>
      </c>
      <c r="N698" s="27">
        <v>2</v>
      </c>
      <c r="O698" s="41">
        <f t="shared" si="220"/>
        <v>0.33333333333333331</v>
      </c>
      <c r="P698" s="41">
        <f t="shared" si="221"/>
        <v>0.33333333333333331</v>
      </c>
      <c r="Q698" s="41">
        <f t="shared" si="222"/>
        <v>0.66666666666666663</v>
      </c>
      <c r="R698" s="41">
        <f t="shared" si="223"/>
        <v>1</v>
      </c>
    </row>
    <row r="699" spans="1:18" ht="12.75" customHeight="1">
      <c r="A699" s="48" t="s">
        <v>74</v>
      </c>
      <c r="B699" s="29">
        <v>1</v>
      </c>
      <c r="C699" s="29">
        <v>3</v>
      </c>
      <c r="D699" s="29">
        <v>2</v>
      </c>
      <c r="E699" s="29">
        <v>0</v>
      </c>
      <c r="F699" s="29">
        <v>0</v>
      </c>
      <c r="G699" s="29">
        <v>0</v>
      </c>
      <c r="H699" s="29">
        <v>0</v>
      </c>
      <c r="I699" s="29">
        <v>0</v>
      </c>
      <c r="J699" s="29">
        <v>0</v>
      </c>
      <c r="K699" s="29">
        <v>0</v>
      </c>
      <c r="L699" s="29">
        <v>1</v>
      </c>
      <c r="M699" s="29">
        <v>0</v>
      </c>
      <c r="N699" s="29">
        <v>0</v>
      </c>
      <c r="O699" s="41">
        <f t="shared" si="220"/>
        <v>0</v>
      </c>
      <c r="P699" s="41">
        <f t="shared" si="221"/>
        <v>0</v>
      </c>
      <c r="Q699" s="41">
        <f t="shared" si="222"/>
        <v>0</v>
      </c>
      <c r="R699" s="41">
        <f t="shared" si="223"/>
        <v>0</v>
      </c>
    </row>
    <row r="700" spans="1:18" ht="12.75" customHeight="1">
      <c r="A700" s="48" t="s">
        <v>75</v>
      </c>
      <c r="B700" s="30" t="s">
        <v>48</v>
      </c>
      <c r="C700" s="30" t="s">
        <v>48</v>
      </c>
      <c r="D700" s="30" t="s">
        <v>48</v>
      </c>
      <c r="E700" s="30" t="s">
        <v>48</v>
      </c>
      <c r="F700" s="30" t="s">
        <v>48</v>
      </c>
      <c r="G700" s="31" t="s">
        <v>48</v>
      </c>
      <c r="H700" s="30" t="s">
        <v>48</v>
      </c>
      <c r="I700" s="30" t="s">
        <v>48</v>
      </c>
      <c r="J700" s="30" t="s">
        <v>48</v>
      </c>
      <c r="K700" s="30" t="s">
        <v>48</v>
      </c>
      <c r="L700" s="30" t="s">
        <v>48</v>
      </c>
      <c r="M700" s="30" t="s">
        <v>48</v>
      </c>
      <c r="N700" s="30" t="s">
        <v>48</v>
      </c>
      <c r="O700" s="41" t="e">
        <f t="shared" si="220"/>
        <v>#VALUE!</v>
      </c>
      <c r="P700" s="41" t="e">
        <f t="shared" si="221"/>
        <v>#VALUE!</v>
      </c>
      <c r="Q700" s="41" t="e">
        <f t="shared" si="222"/>
        <v>#VALUE!</v>
      </c>
      <c r="R700" s="41" t="e">
        <f t="shared" si="223"/>
        <v>#VALUE!</v>
      </c>
    </row>
    <row r="701" spans="1:18" ht="12.75" customHeight="1">
      <c r="A701" s="48" t="s">
        <v>76</v>
      </c>
      <c r="B701" s="29">
        <v>1</v>
      </c>
      <c r="C701" s="29">
        <v>3</v>
      </c>
      <c r="D701" s="29">
        <v>2</v>
      </c>
      <c r="E701" s="29">
        <v>1</v>
      </c>
      <c r="F701" s="29">
        <v>1</v>
      </c>
      <c r="G701" s="27">
        <v>0</v>
      </c>
      <c r="H701" s="27">
        <v>0</v>
      </c>
      <c r="I701" s="27">
        <v>0</v>
      </c>
      <c r="J701" s="27">
        <v>1</v>
      </c>
      <c r="K701" s="27">
        <v>1</v>
      </c>
      <c r="L701" s="27">
        <v>0</v>
      </c>
      <c r="M701" s="27">
        <v>0</v>
      </c>
      <c r="N701" s="27">
        <v>1</v>
      </c>
      <c r="O701" s="41">
        <f t="shared" si="220"/>
        <v>0.5</v>
      </c>
      <c r="P701" s="41">
        <f t="shared" si="221"/>
        <v>0.66666666666666663</v>
      </c>
      <c r="Q701" s="41">
        <f t="shared" si="222"/>
        <v>0.5</v>
      </c>
      <c r="R701" s="41">
        <f t="shared" si="223"/>
        <v>1.1666666666666665</v>
      </c>
    </row>
    <row r="702" spans="1:18" ht="12.75" customHeight="1">
      <c r="A702" s="48" t="s">
        <v>77</v>
      </c>
      <c r="B702" s="27">
        <v>1</v>
      </c>
      <c r="C702" s="27">
        <v>2</v>
      </c>
      <c r="D702" s="27">
        <v>1</v>
      </c>
      <c r="E702" s="27">
        <v>0</v>
      </c>
      <c r="F702" s="27">
        <v>1</v>
      </c>
      <c r="G702" s="27">
        <v>0</v>
      </c>
      <c r="H702" s="27">
        <v>0</v>
      </c>
      <c r="I702" s="27">
        <v>0</v>
      </c>
      <c r="J702" s="27">
        <v>1</v>
      </c>
      <c r="K702" s="27">
        <v>1</v>
      </c>
      <c r="L702" s="27">
        <v>0</v>
      </c>
      <c r="M702" s="27">
        <v>0</v>
      </c>
      <c r="N702" s="27">
        <v>1</v>
      </c>
      <c r="O702" s="41">
        <f t="shared" si="220"/>
        <v>1</v>
      </c>
      <c r="P702" s="41">
        <f t="shared" si="221"/>
        <v>1</v>
      </c>
      <c r="Q702" s="41">
        <f t="shared" si="222"/>
        <v>1</v>
      </c>
      <c r="R702" s="41">
        <f t="shared" si="223"/>
        <v>2</v>
      </c>
    </row>
    <row r="703" spans="1:18" ht="12.75" customHeight="1">
      <c r="A703" s="48" t="s">
        <v>78</v>
      </c>
      <c r="B703" s="30" t="s">
        <v>48</v>
      </c>
      <c r="C703" s="30" t="s">
        <v>48</v>
      </c>
      <c r="D703" s="30" t="s">
        <v>48</v>
      </c>
      <c r="E703" s="30" t="s">
        <v>48</v>
      </c>
      <c r="F703" s="30" t="s">
        <v>48</v>
      </c>
      <c r="G703" s="31" t="s">
        <v>48</v>
      </c>
      <c r="H703" s="30" t="s">
        <v>48</v>
      </c>
      <c r="I703" s="30" t="s">
        <v>48</v>
      </c>
      <c r="J703" s="30" t="s">
        <v>48</v>
      </c>
      <c r="K703" s="30" t="s">
        <v>48</v>
      </c>
      <c r="L703" s="30" t="s">
        <v>48</v>
      </c>
      <c r="M703" s="30" t="s">
        <v>48</v>
      </c>
      <c r="N703" s="30" t="s">
        <v>48</v>
      </c>
      <c r="O703" s="41" t="e">
        <f t="shared" si="220"/>
        <v>#VALUE!</v>
      </c>
      <c r="P703" s="41" t="e">
        <f t="shared" si="221"/>
        <v>#VALUE!</v>
      </c>
      <c r="Q703" s="41" t="e">
        <f t="shared" si="222"/>
        <v>#VALUE!</v>
      </c>
      <c r="R703" s="41" t="e">
        <f t="shared" si="223"/>
        <v>#VALUE!</v>
      </c>
    </row>
    <row r="704" spans="1:18" ht="12.75" customHeight="1">
      <c r="A704" s="48" t="s">
        <v>79</v>
      </c>
      <c r="B704" s="29">
        <v>1</v>
      </c>
      <c r="C704" s="27">
        <v>3</v>
      </c>
      <c r="D704" s="27">
        <v>2</v>
      </c>
      <c r="E704" s="29">
        <v>1</v>
      </c>
      <c r="F704" s="27">
        <v>2</v>
      </c>
      <c r="G704" s="29">
        <v>0</v>
      </c>
      <c r="H704" s="29">
        <v>0</v>
      </c>
      <c r="I704" s="29">
        <v>0</v>
      </c>
      <c r="J704" s="29">
        <v>2</v>
      </c>
      <c r="K704" s="27">
        <v>1</v>
      </c>
      <c r="L704" s="29">
        <v>0</v>
      </c>
      <c r="M704" s="29">
        <v>2</v>
      </c>
      <c r="N704" s="27">
        <v>2</v>
      </c>
      <c r="O704" s="41">
        <f t="shared" si="220"/>
        <v>1</v>
      </c>
      <c r="P704" s="41">
        <f t="shared" si="221"/>
        <v>1</v>
      </c>
      <c r="Q704" s="41">
        <f t="shared" si="222"/>
        <v>1</v>
      </c>
      <c r="R704" s="41">
        <f t="shared" si="223"/>
        <v>2</v>
      </c>
    </row>
    <row r="705" spans="1:18" ht="12.75" customHeight="1">
      <c r="A705" s="48" t="s">
        <v>80</v>
      </c>
      <c r="B705" s="27">
        <v>1</v>
      </c>
      <c r="C705" s="27">
        <v>3</v>
      </c>
      <c r="D705" s="27">
        <v>1</v>
      </c>
      <c r="E705" s="27">
        <v>1</v>
      </c>
      <c r="F705" s="27">
        <v>0</v>
      </c>
      <c r="G705" s="27">
        <v>0</v>
      </c>
      <c r="H705" s="27">
        <v>0</v>
      </c>
      <c r="I705" s="27">
        <v>0</v>
      </c>
      <c r="J705" s="27">
        <v>0</v>
      </c>
      <c r="K705" s="27">
        <v>2</v>
      </c>
      <c r="L705" s="27">
        <v>1</v>
      </c>
      <c r="M705" s="27">
        <v>0</v>
      </c>
      <c r="N705" s="27">
        <v>0</v>
      </c>
      <c r="O705" s="41">
        <f t="shared" si="220"/>
        <v>0</v>
      </c>
      <c r="P705" s="41">
        <f t="shared" si="221"/>
        <v>0.66666666666666663</v>
      </c>
      <c r="Q705" s="41">
        <f t="shared" si="222"/>
        <v>0</v>
      </c>
      <c r="R705" s="41">
        <f t="shared" si="223"/>
        <v>0.66666666666666663</v>
      </c>
    </row>
    <row r="706" spans="1:18" ht="12.75" customHeight="1">
      <c r="A706" s="48" t="s">
        <v>81</v>
      </c>
      <c r="B706" s="27">
        <v>1</v>
      </c>
      <c r="C706" s="27">
        <v>3</v>
      </c>
      <c r="D706" s="27">
        <v>2</v>
      </c>
      <c r="E706" s="27">
        <v>2</v>
      </c>
      <c r="F706" s="27">
        <v>1</v>
      </c>
      <c r="G706" s="27">
        <v>0</v>
      </c>
      <c r="H706" s="27">
        <v>0</v>
      </c>
      <c r="I706" s="27">
        <v>0</v>
      </c>
      <c r="J706" s="27">
        <v>0</v>
      </c>
      <c r="K706" s="27">
        <v>1</v>
      </c>
      <c r="L706" s="27">
        <v>0</v>
      </c>
      <c r="M706" s="27">
        <v>0</v>
      </c>
      <c r="N706" s="27">
        <v>1</v>
      </c>
      <c r="O706" s="41">
        <f t="shared" si="220"/>
        <v>0.5</v>
      </c>
      <c r="P706" s="41">
        <f t="shared" si="221"/>
        <v>0.66666666666666663</v>
      </c>
      <c r="Q706" s="41">
        <f t="shared" si="222"/>
        <v>0.5</v>
      </c>
      <c r="R706" s="41">
        <f t="shared" si="223"/>
        <v>1.1666666666666665</v>
      </c>
    </row>
    <row r="707" spans="1:18" ht="12.75" customHeight="1">
      <c r="A707" s="48" t="s">
        <v>82</v>
      </c>
      <c r="B707" s="27">
        <v>1</v>
      </c>
      <c r="C707" s="27">
        <v>3</v>
      </c>
      <c r="D707" s="27">
        <v>2</v>
      </c>
      <c r="E707" s="27">
        <v>0</v>
      </c>
      <c r="F707" s="27">
        <v>0</v>
      </c>
      <c r="G707" s="27">
        <v>0</v>
      </c>
      <c r="H707" s="27">
        <v>0</v>
      </c>
      <c r="I707" s="27">
        <v>0</v>
      </c>
      <c r="J707" s="27">
        <v>1</v>
      </c>
      <c r="K707" s="27">
        <v>0</v>
      </c>
      <c r="L707" s="27">
        <v>0</v>
      </c>
      <c r="M707" s="27">
        <v>0</v>
      </c>
      <c r="N707" s="27">
        <v>0</v>
      </c>
      <c r="O707" s="41">
        <f t="shared" si="220"/>
        <v>0</v>
      </c>
      <c r="P707" s="41">
        <f t="shared" si="221"/>
        <v>0</v>
      </c>
      <c r="Q707" s="41">
        <f t="shared" si="222"/>
        <v>0</v>
      </c>
      <c r="R707" s="41">
        <f t="shared" si="223"/>
        <v>0</v>
      </c>
    </row>
    <row r="708" spans="1:18" ht="12.75" customHeight="1">
      <c r="A708" s="23" t="s">
        <v>83</v>
      </c>
      <c r="B708" s="23"/>
      <c r="C708" s="23">
        <f t="shared" ref="C708:N708" si="224">SUM(C694:C707)</f>
        <v>35</v>
      </c>
      <c r="D708" s="23">
        <f t="shared" si="224"/>
        <v>22</v>
      </c>
      <c r="E708" s="23">
        <f t="shared" si="224"/>
        <v>11</v>
      </c>
      <c r="F708" s="23">
        <f t="shared" si="224"/>
        <v>9</v>
      </c>
      <c r="G708" s="23">
        <f t="shared" si="224"/>
        <v>1</v>
      </c>
      <c r="H708" s="23">
        <f t="shared" si="224"/>
        <v>0</v>
      </c>
      <c r="I708" s="23">
        <f t="shared" si="224"/>
        <v>0</v>
      </c>
      <c r="J708" s="23">
        <f t="shared" si="224"/>
        <v>11</v>
      </c>
      <c r="K708" s="23">
        <f t="shared" si="224"/>
        <v>10</v>
      </c>
      <c r="L708" s="23">
        <f t="shared" si="224"/>
        <v>4</v>
      </c>
      <c r="M708" s="23">
        <f t="shared" si="224"/>
        <v>3</v>
      </c>
      <c r="N708" s="23">
        <f t="shared" si="224"/>
        <v>10</v>
      </c>
      <c r="O708" s="40">
        <f t="shared" si="220"/>
        <v>0.40909090909090912</v>
      </c>
      <c r="P708" s="40">
        <f t="shared" si="221"/>
        <v>0.54285714285714282</v>
      </c>
      <c r="Q708" s="40">
        <f t="shared" si="222"/>
        <v>0.45454545454545453</v>
      </c>
      <c r="R708" s="40">
        <f t="shared" si="223"/>
        <v>0.99740259740259729</v>
      </c>
    </row>
    <row r="709" spans="1:18" ht="12.75" customHeight="1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6"/>
      <c r="P709" s="46"/>
      <c r="Q709" s="46"/>
      <c r="R709" s="46"/>
    </row>
    <row r="710" spans="1:18" ht="12.75" customHeight="1">
      <c r="A710" s="23"/>
      <c r="B710" s="39" t="s">
        <v>52</v>
      </c>
      <c r="C710" s="39" t="s">
        <v>84</v>
      </c>
      <c r="D710" s="39" t="s">
        <v>85</v>
      </c>
      <c r="E710" s="39" t="s">
        <v>86</v>
      </c>
      <c r="F710" s="39" t="s">
        <v>87</v>
      </c>
      <c r="G710" s="39" t="s">
        <v>88</v>
      </c>
      <c r="H710" s="39" t="s">
        <v>89</v>
      </c>
      <c r="I710" s="39" t="s">
        <v>56</v>
      </c>
      <c r="J710" s="39" t="s">
        <v>55</v>
      </c>
      <c r="K710" s="39" t="s">
        <v>90</v>
      </c>
      <c r="L710" s="39" t="s">
        <v>91</v>
      </c>
      <c r="M710" s="39" t="s">
        <v>61</v>
      </c>
      <c r="N710" s="39" t="s">
        <v>62</v>
      </c>
      <c r="O710" s="39" t="s">
        <v>92</v>
      </c>
      <c r="P710" s="39" t="s">
        <v>93</v>
      </c>
      <c r="Q710" s="39" t="s">
        <v>94</v>
      </c>
      <c r="R710" s="39" t="s">
        <v>95</v>
      </c>
    </row>
    <row r="711" spans="1:18" ht="12.75" customHeight="1">
      <c r="A711" s="48" t="s">
        <v>69</v>
      </c>
      <c r="B711" s="30">
        <v>1</v>
      </c>
      <c r="C711" s="30">
        <v>0</v>
      </c>
      <c r="D711" s="30">
        <v>0</v>
      </c>
      <c r="E711" s="30">
        <v>0</v>
      </c>
      <c r="F711" s="30">
        <v>0</v>
      </c>
      <c r="G711" s="31">
        <v>1</v>
      </c>
      <c r="H711" s="30">
        <v>4</v>
      </c>
      <c r="I711" s="30">
        <v>0</v>
      </c>
      <c r="J711" s="30">
        <v>0</v>
      </c>
      <c r="K711" s="30">
        <v>0</v>
      </c>
      <c r="L711" s="30">
        <v>0</v>
      </c>
      <c r="M711" s="30">
        <v>1</v>
      </c>
      <c r="N711" s="30">
        <v>0</v>
      </c>
      <c r="O711" s="85">
        <f t="shared" ref="O711:O720" si="225">SUM(K711/G711)*7</f>
        <v>0</v>
      </c>
      <c r="P711" s="85">
        <f t="shared" ref="P711:P720" si="226">SUM(I711,M711)/G711</f>
        <v>1</v>
      </c>
      <c r="Q711" s="41">
        <f t="shared" ref="Q711:Q720" si="227">SUM(I711/H711)</f>
        <v>0</v>
      </c>
      <c r="R711" s="41">
        <f t="shared" ref="R711:R720" si="228">SUM(N711/M711)</f>
        <v>0</v>
      </c>
    </row>
    <row r="712" spans="1:18" ht="12.75" customHeight="1">
      <c r="A712" s="48" t="s">
        <v>71</v>
      </c>
      <c r="B712" s="30" t="s">
        <v>48</v>
      </c>
      <c r="C712" s="30" t="s">
        <v>48</v>
      </c>
      <c r="D712" s="30" t="s">
        <v>48</v>
      </c>
      <c r="E712" s="30" t="s">
        <v>48</v>
      </c>
      <c r="F712" s="30" t="s">
        <v>48</v>
      </c>
      <c r="G712" s="31" t="s">
        <v>48</v>
      </c>
      <c r="H712" s="30" t="s">
        <v>48</v>
      </c>
      <c r="I712" s="30" t="s">
        <v>48</v>
      </c>
      <c r="J712" s="30" t="s">
        <v>48</v>
      </c>
      <c r="K712" s="30" t="s">
        <v>48</v>
      </c>
      <c r="L712" s="30" t="s">
        <v>48</v>
      </c>
      <c r="M712" s="30" t="s">
        <v>48</v>
      </c>
      <c r="N712" s="30" t="s">
        <v>48</v>
      </c>
      <c r="O712" s="85" t="e">
        <f t="shared" si="225"/>
        <v>#VALUE!</v>
      </c>
      <c r="P712" s="85" t="e">
        <f t="shared" si="226"/>
        <v>#VALUE!</v>
      </c>
      <c r="Q712" s="41" t="e">
        <f t="shared" si="227"/>
        <v>#VALUE!</v>
      </c>
      <c r="R712" s="41" t="e">
        <f t="shared" si="228"/>
        <v>#VALUE!</v>
      </c>
    </row>
    <row r="713" spans="1:18" ht="12.75" customHeight="1">
      <c r="A713" s="60" t="s">
        <v>72</v>
      </c>
      <c r="B713" s="30" t="s">
        <v>48</v>
      </c>
      <c r="C713" s="30" t="s">
        <v>48</v>
      </c>
      <c r="D713" s="30" t="s">
        <v>48</v>
      </c>
      <c r="E713" s="30" t="s">
        <v>48</v>
      </c>
      <c r="F713" s="30" t="s">
        <v>48</v>
      </c>
      <c r="G713" s="31" t="s">
        <v>48</v>
      </c>
      <c r="H713" s="30" t="s">
        <v>48</v>
      </c>
      <c r="I713" s="30" t="s">
        <v>48</v>
      </c>
      <c r="J713" s="30" t="s">
        <v>48</v>
      </c>
      <c r="K713" s="30" t="s">
        <v>48</v>
      </c>
      <c r="L713" s="30" t="s">
        <v>48</v>
      </c>
      <c r="M713" s="30" t="s">
        <v>48</v>
      </c>
      <c r="N713" s="30" t="s">
        <v>48</v>
      </c>
      <c r="O713" s="85" t="e">
        <f t="shared" si="225"/>
        <v>#VALUE!</v>
      </c>
      <c r="P713" s="85" t="e">
        <f t="shared" si="226"/>
        <v>#VALUE!</v>
      </c>
      <c r="Q713" s="41" t="e">
        <f t="shared" si="227"/>
        <v>#VALUE!</v>
      </c>
      <c r="R713" s="41" t="e">
        <f t="shared" si="228"/>
        <v>#VALUE!</v>
      </c>
    </row>
    <row r="714" spans="1:18" ht="12.75" customHeight="1">
      <c r="A714" s="48" t="s">
        <v>75</v>
      </c>
      <c r="B714" s="30" t="s">
        <v>48</v>
      </c>
      <c r="C714" s="30" t="s">
        <v>48</v>
      </c>
      <c r="D714" s="30" t="s">
        <v>48</v>
      </c>
      <c r="E714" s="30" t="s">
        <v>48</v>
      </c>
      <c r="F714" s="30" t="s">
        <v>48</v>
      </c>
      <c r="G714" s="31" t="s">
        <v>48</v>
      </c>
      <c r="H714" s="30" t="s">
        <v>48</v>
      </c>
      <c r="I714" s="30" t="s">
        <v>48</v>
      </c>
      <c r="J714" s="30" t="s">
        <v>48</v>
      </c>
      <c r="K714" s="30" t="s">
        <v>48</v>
      </c>
      <c r="L714" s="30" t="s">
        <v>48</v>
      </c>
      <c r="M714" s="30" t="s">
        <v>48</v>
      </c>
      <c r="N714" s="30" t="s">
        <v>48</v>
      </c>
      <c r="O714" s="85" t="e">
        <f t="shared" si="225"/>
        <v>#VALUE!</v>
      </c>
      <c r="P714" s="85" t="e">
        <f t="shared" si="226"/>
        <v>#VALUE!</v>
      </c>
      <c r="Q714" s="41" t="e">
        <f t="shared" si="227"/>
        <v>#VALUE!</v>
      </c>
      <c r="R714" s="41" t="e">
        <f t="shared" si="228"/>
        <v>#VALUE!</v>
      </c>
    </row>
    <row r="715" spans="1:18" ht="12.75" customHeight="1">
      <c r="A715" s="60" t="s">
        <v>76</v>
      </c>
      <c r="B715" s="30">
        <v>1</v>
      </c>
      <c r="C715" s="30">
        <v>0</v>
      </c>
      <c r="D715" s="30">
        <v>0</v>
      </c>
      <c r="E715" s="30">
        <v>0</v>
      </c>
      <c r="F715" s="30">
        <v>0</v>
      </c>
      <c r="G715" s="31">
        <v>3</v>
      </c>
      <c r="H715" s="30">
        <v>15</v>
      </c>
      <c r="I715" s="30">
        <v>1</v>
      </c>
      <c r="J715" s="30">
        <v>2</v>
      </c>
      <c r="K715" s="30">
        <v>2</v>
      </c>
      <c r="L715" s="30">
        <v>2</v>
      </c>
      <c r="M715" s="30">
        <v>4</v>
      </c>
      <c r="N715" s="30">
        <v>4</v>
      </c>
      <c r="O715" s="85">
        <f t="shared" si="225"/>
        <v>4.6666666666666661</v>
      </c>
      <c r="P715" s="85">
        <f t="shared" si="226"/>
        <v>1.6666666666666667</v>
      </c>
      <c r="Q715" s="41">
        <f t="shared" si="227"/>
        <v>6.6666666666666666E-2</v>
      </c>
      <c r="R715" s="41">
        <f t="shared" si="228"/>
        <v>1</v>
      </c>
    </row>
    <row r="716" spans="1:18" ht="12.75" customHeight="1">
      <c r="A716" s="60" t="s">
        <v>78</v>
      </c>
      <c r="B716" s="30" t="s">
        <v>48</v>
      </c>
      <c r="C716" s="30" t="s">
        <v>48</v>
      </c>
      <c r="D716" s="30" t="s">
        <v>48</v>
      </c>
      <c r="E716" s="30" t="s">
        <v>48</v>
      </c>
      <c r="F716" s="30" t="s">
        <v>48</v>
      </c>
      <c r="G716" s="31" t="s">
        <v>48</v>
      </c>
      <c r="H716" s="30" t="s">
        <v>48</v>
      </c>
      <c r="I716" s="30" t="s">
        <v>48</v>
      </c>
      <c r="J716" s="30" t="s">
        <v>48</v>
      </c>
      <c r="K716" s="30" t="s">
        <v>48</v>
      </c>
      <c r="L716" s="30" t="s">
        <v>48</v>
      </c>
      <c r="M716" s="30" t="s">
        <v>48</v>
      </c>
      <c r="N716" s="30" t="s">
        <v>48</v>
      </c>
      <c r="O716" s="85" t="e">
        <f t="shared" si="225"/>
        <v>#VALUE!</v>
      </c>
      <c r="P716" s="85" t="e">
        <f t="shared" si="226"/>
        <v>#VALUE!</v>
      </c>
      <c r="Q716" s="41" t="e">
        <f t="shared" si="227"/>
        <v>#VALUE!</v>
      </c>
      <c r="R716" s="41" t="e">
        <f t="shared" si="228"/>
        <v>#VALUE!</v>
      </c>
    </row>
    <row r="717" spans="1:18" ht="12.75" customHeight="1">
      <c r="A717" s="60" t="s">
        <v>79</v>
      </c>
      <c r="B717" s="30">
        <v>1</v>
      </c>
      <c r="C717" s="30">
        <v>1</v>
      </c>
      <c r="D717" s="30">
        <v>1</v>
      </c>
      <c r="E717" s="30">
        <v>0</v>
      </c>
      <c r="F717" s="30">
        <v>0</v>
      </c>
      <c r="G717" s="31">
        <v>3</v>
      </c>
      <c r="H717" s="30">
        <v>14</v>
      </c>
      <c r="I717" s="30">
        <v>0</v>
      </c>
      <c r="J717" s="30">
        <v>1</v>
      </c>
      <c r="K717" s="30">
        <v>1</v>
      </c>
      <c r="L717" s="30">
        <v>1</v>
      </c>
      <c r="M717" s="30">
        <v>5</v>
      </c>
      <c r="N717" s="30">
        <v>1</v>
      </c>
      <c r="O717" s="85">
        <f t="shared" si="225"/>
        <v>2.333333333333333</v>
      </c>
      <c r="P717" s="85">
        <f t="shared" si="226"/>
        <v>1.6666666666666667</v>
      </c>
      <c r="Q717" s="41">
        <f t="shared" si="227"/>
        <v>0</v>
      </c>
      <c r="R717" s="41">
        <f t="shared" si="228"/>
        <v>0.2</v>
      </c>
    </row>
    <row r="718" spans="1:18" ht="12.75" customHeight="1">
      <c r="A718" s="48" t="s">
        <v>80</v>
      </c>
      <c r="B718" s="30" t="s">
        <v>48</v>
      </c>
      <c r="C718" s="30" t="s">
        <v>48</v>
      </c>
      <c r="D718" s="30" t="s">
        <v>48</v>
      </c>
      <c r="E718" s="30" t="s">
        <v>48</v>
      </c>
      <c r="F718" s="30" t="s">
        <v>48</v>
      </c>
      <c r="G718" s="31" t="s">
        <v>48</v>
      </c>
      <c r="H718" s="30" t="s">
        <v>48</v>
      </c>
      <c r="I718" s="30" t="s">
        <v>48</v>
      </c>
      <c r="J718" s="30" t="s">
        <v>48</v>
      </c>
      <c r="K718" s="30" t="s">
        <v>48</v>
      </c>
      <c r="L718" s="30" t="s">
        <v>48</v>
      </c>
      <c r="M718" s="30" t="s">
        <v>48</v>
      </c>
      <c r="N718" s="30" t="s">
        <v>48</v>
      </c>
      <c r="O718" s="85" t="e">
        <f t="shared" si="225"/>
        <v>#VALUE!</v>
      </c>
      <c r="P718" s="85" t="e">
        <f t="shared" si="226"/>
        <v>#VALUE!</v>
      </c>
      <c r="Q718" s="41" t="e">
        <f t="shared" si="227"/>
        <v>#VALUE!</v>
      </c>
      <c r="R718" s="41" t="e">
        <f t="shared" si="228"/>
        <v>#VALUE!</v>
      </c>
    </row>
    <row r="719" spans="1:18" ht="12.75" customHeight="1">
      <c r="A719" s="48" t="s">
        <v>81</v>
      </c>
      <c r="B719" s="30" t="s">
        <v>48</v>
      </c>
      <c r="C719" s="30" t="s">
        <v>48</v>
      </c>
      <c r="D719" s="30" t="s">
        <v>48</v>
      </c>
      <c r="E719" s="30" t="s">
        <v>48</v>
      </c>
      <c r="F719" s="30" t="s">
        <v>48</v>
      </c>
      <c r="G719" s="31" t="s">
        <v>48</v>
      </c>
      <c r="H719" s="30" t="s">
        <v>48</v>
      </c>
      <c r="I719" s="30" t="s">
        <v>48</v>
      </c>
      <c r="J719" s="30" t="s">
        <v>48</v>
      </c>
      <c r="K719" s="30" t="s">
        <v>48</v>
      </c>
      <c r="L719" s="30" t="s">
        <v>48</v>
      </c>
      <c r="M719" s="30" t="s">
        <v>48</v>
      </c>
      <c r="N719" s="30" t="s">
        <v>48</v>
      </c>
      <c r="O719" s="85" t="e">
        <f t="shared" si="225"/>
        <v>#VALUE!</v>
      </c>
      <c r="P719" s="85" t="e">
        <f t="shared" si="226"/>
        <v>#VALUE!</v>
      </c>
      <c r="Q719" s="41" t="e">
        <f t="shared" si="227"/>
        <v>#VALUE!</v>
      </c>
      <c r="R719" s="41" t="e">
        <f t="shared" si="228"/>
        <v>#VALUE!</v>
      </c>
    </row>
    <row r="720" spans="1:18" ht="12.75" customHeight="1">
      <c r="A720" s="23" t="s">
        <v>83</v>
      </c>
      <c r="B720" s="23">
        <v>1</v>
      </c>
      <c r="C720" s="23">
        <f t="shared" ref="C720:N720" si="229">SUM(C711:C719)</f>
        <v>1</v>
      </c>
      <c r="D720" s="23">
        <f t="shared" si="229"/>
        <v>1</v>
      </c>
      <c r="E720" s="23">
        <f t="shared" si="229"/>
        <v>0</v>
      </c>
      <c r="F720" s="23">
        <f t="shared" si="229"/>
        <v>0</v>
      </c>
      <c r="G720" s="90">
        <f t="shared" si="229"/>
        <v>7</v>
      </c>
      <c r="H720" s="23">
        <f t="shared" si="229"/>
        <v>33</v>
      </c>
      <c r="I720" s="23">
        <f t="shared" si="229"/>
        <v>1</v>
      </c>
      <c r="J720" s="23">
        <f t="shared" si="229"/>
        <v>3</v>
      </c>
      <c r="K720" s="23">
        <f t="shared" si="229"/>
        <v>3</v>
      </c>
      <c r="L720" s="23">
        <f t="shared" si="229"/>
        <v>3</v>
      </c>
      <c r="M720" s="23">
        <f t="shared" si="229"/>
        <v>10</v>
      </c>
      <c r="N720" s="23">
        <f t="shared" si="229"/>
        <v>5</v>
      </c>
      <c r="O720" s="91">
        <f t="shared" si="225"/>
        <v>3</v>
      </c>
      <c r="P720" s="91">
        <f t="shared" si="226"/>
        <v>1.5714285714285714</v>
      </c>
      <c r="Q720" s="40">
        <f t="shared" si="227"/>
        <v>3.0303030303030304E-2</v>
      </c>
      <c r="R720" s="40">
        <f t="shared" si="228"/>
        <v>0.5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28"/>
  <sheetViews>
    <sheetView topLeftCell="A97" zoomScale="80" zoomScaleNormal="80" workbookViewId="0">
      <selection activeCell="T135" sqref="T135"/>
    </sheetView>
  </sheetViews>
  <sheetFormatPr defaultRowHeight="12.75" customHeight="1"/>
  <cols>
    <col min="1" max="1" width="25.7109375" style="5" customWidth="1"/>
    <col min="2" max="14" width="5.7109375" style="5" customWidth="1"/>
    <col min="15" max="18" width="6.7109375" style="5" customWidth="1"/>
    <col min="19" max="16384" width="9.140625" style="5"/>
  </cols>
  <sheetData>
    <row r="1" spans="1:21" ht="26.25" customHeight="1">
      <c r="A1" s="43" t="s">
        <v>400</v>
      </c>
      <c r="N1" s="11"/>
      <c r="O1" s="11"/>
      <c r="P1" s="12"/>
      <c r="Q1" s="11"/>
      <c r="R1" s="11"/>
      <c r="T1" s="6" t="s">
        <v>52</v>
      </c>
      <c r="U1" s="36" t="s">
        <v>96</v>
      </c>
    </row>
    <row r="2" spans="1:21" ht="12.75" customHeight="1">
      <c r="O2" s="11"/>
      <c r="Q2" s="11"/>
      <c r="R2" s="11"/>
      <c r="T2" s="6" t="s">
        <v>53</v>
      </c>
      <c r="U2" s="5" t="s">
        <v>97</v>
      </c>
    </row>
    <row r="3" spans="1:21" ht="12.75" customHeight="1">
      <c r="A3" s="69" t="s">
        <v>173</v>
      </c>
      <c r="Q3" s="6"/>
      <c r="R3" s="6"/>
      <c r="T3" s="6" t="s">
        <v>54</v>
      </c>
      <c r="U3" s="5" t="s">
        <v>98</v>
      </c>
    </row>
    <row r="4" spans="1:21" ht="12.75" customHeight="1">
      <c r="A4" s="70"/>
      <c r="B4" s="70" t="s">
        <v>21</v>
      </c>
      <c r="D4" s="36"/>
      <c r="E4" s="70" t="s">
        <v>22</v>
      </c>
      <c r="H4" s="70" t="s">
        <v>16</v>
      </c>
      <c r="J4" s="70" t="s">
        <v>23</v>
      </c>
      <c r="Q4" s="6"/>
      <c r="R4" s="6"/>
      <c r="T4" s="6" t="s">
        <v>55</v>
      </c>
      <c r="U4" s="5" t="s">
        <v>99</v>
      </c>
    </row>
    <row r="5" spans="1:21" ht="12.75" customHeight="1">
      <c r="A5" s="80">
        <v>41030</v>
      </c>
      <c r="B5" s="14" t="s">
        <v>12</v>
      </c>
      <c r="C5" s="12"/>
      <c r="D5" s="71"/>
      <c r="E5" s="12" t="s">
        <v>24</v>
      </c>
      <c r="F5" s="12"/>
      <c r="H5" s="72" t="s">
        <v>34</v>
      </c>
      <c r="J5" s="73" t="s">
        <v>41</v>
      </c>
      <c r="M5" t="s">
        <v>264</v>
      </c>
      <c r="Q5" s="6"/>
      <c r="R5" s="6"/>
      <c r="T5" s="6" t="s">
        <v>56</v>
      </c>
      <c r="U5" s="5" t="s">
        <v>100</v>
      </c>
    </row>
    <row r="6" spans="1:21" ht="12.75" customHeight="1">
      <c r="A6" s="80">
        <v>41035</v>
      </c>
      <c r="B6" s="14" t="s">
        <v>12</v>
      </c>
      <c r="C6" s="12"/>
      <c r="D6" s="71"/>
      <c r="E6" s="12" t="s">
        <v>25</v>
      </c>
      <c r="F6" s="12"/>
      <c r="H6" s="74" t="s">
        <v>35</v>
      </c>
      <c r="J6" s="36" t="s">
        <v>42</v>
      </c>
      <c r="Q6" s="6"/>
      <c r="R6" s="6"/>
      <c r="T6" s="6" t="s">
        <v>57</v>
      </c>
      <c r="U6" s="5" t="s">
        <v>101</v>
      </c>
    </row>
    <row r="7" spans="1:21" ht="12.75" customHeight="1">
      <c r="A7" s="80">
        <v>41040</v>
      </c>
      <c r="B7" s="12" t="s">
        <v>10</v>
      </c>
      <c r="C7" s="12"/>
      <c r="D7" s="71"/>
      <c r="E7" s="14" t="s">
        <v>159</v>
      </c>
      <c r="F7" s="12"/>
      <c r="H7" s="36" t="s">
        <v>36</v>
      </c>
      <c r="J7" s="36" t="s">
        <v>43</v>
      </c>
      <c r="Q7" s="6"/>
      <c r="R7" s="6"/>
      <c r="T7" s="6" t="s">
        <v>58</v>
      </c>
      <c r="U7" s="5" t="s">
        <v>102</v>
      </c>
    </row>
    <row r="8" spans="1:21" ht="12.75" customHeight="1">
      <c r="A8" s="80">
        <v>41042</v>
      </c>
      <c r="B8" s="12" t="s">
        <v>26</v>
      </c>
      <c r="C8" s="12"/>
      <c r="D8" s="71"/>
      <c r="E8" s="14" t="s">
        <v>12</v>
      </c>
      <c r="F8" s="12"/>
      <c r="H8" s="36" t="s">
        <v>37</v>
      </c>
      <c r="J8" s="36" t="s">
        <v>44</v>
      </c>
      <c r="Q8" s="6"/>
      <c r="R8" s="6"/>
      <c r="T8" s="6" t="s">
        <v>59</v>
      </c>
      <c r="U8" s="5" t="s">
        <v>103</v>
      </c>
    </row>
    <row r="9" spans="1:21" ht="12.75" customHeight="1">
      <c r="A9" s="80">
        <v>41043</v>
      </c>
      <c r="B9" s="14" t="s">
        <v>12</v>
      </c>
      <c r="C9" s="12"/>
      <c r="D9" s="71"/>
      <c r="E9" s="12" t="s">
        <v>27</v>
      </c>
      <c r="F9" s="12"/>
      <c r="H9" s="36" t="s">
        <v>38</v>
      </c>
      <c r="J9" s="36" t="s">
        <v>45</v>
      </c>
      <c r="Q9" s="6"/>
      <c r="R9" s="6"/>
      <c r="T9" s="6" t="s">
        <v>60</v>
      </c>
      <c r="U9" s="5" t="s">
        <v>104</v>
      </c>
    </row>
    <row r="10" spans="1:21" ht="12.75" customHeight="1">
      <c r="A10" s="80">
        <v>41056</v>
      </c>
      <c r="B10" s="14" t="s">
        <v>159</v>
      </c>
      <c r="C10" s="12"/>
      <c r="D10" s="71"/>
      <c r="E10" s="12" t="s">
        <v>10</v>
      </c>
      <c r="F10" s="12"/>
      <c r="H10" s="36" t="s">
        <v>39</v>
      </c>
      <c r="J10" s="36" t="s">
        <v>46</v>
      </c>
      <c r="Q10" s="6"/>
      <c r="R10" s="6"/>
      <c r="T10" s="6" t="s">
        <v>61</v>
      </c>
      <c r="U10" s="5" t="s">
        <v>105</v>
      </c>
    </row>
    <row r="11" spans="1:21" ht="12.75" customHeight="1">
      <c r="A11" s="80">
        <v>41060</v>
      </c>
      <c r="B11" s="12" t="s">
        <v>24</v>
      </c>
      <c r="C11" s="12"/>
      <c r="D11" s="71"/>
      <c r="E11" s="14" t="s">
        <v>159</v>
      </c>
      <c r="F11" s="12"/>
      <c r="H11" s="36" t="s">
        <v>40</v>
      </c>
      <c r="J11" s="36" t="s">
        <v>47</v>
      </c>
      <c r="Q11" s="6"/>
      <c r="R11" s="6"/>
      <c r="T11" s="6" t="s">
        <v>62</v>
      </c>
      <c r="U11" s="5" t="s">
        <v>106</v>
      </c>
    </row>
    <row r="12" spans="1:21" ht="12.75" customHeight="1">
      <c r="A12" s="80">
        <v>41063</v>
      </c>
      <c r="B12" s="12" t="s">
        <v>28</v>
      </c>
      <c r="C12" s="12"/>
      <c r="D12" s="71"/>
      <c r="E12" s="14" t="s">
        <v>159</v>
      </c>
      <c r="F12" s="12"/>
      <c r="H12" s="17" t="s">
        <v>177</v>
      </c>
      <c r="J12" s="17" t="s">
        <v>218</v>
      </c>
      <c r="Q12" s="6"/>
      <c r="R12" s="6"/>
      <c r="T12" s="6" t="s">
        <v>63</v>
      </c>
      <c r="U12" s="5" t="s">
        <v>107</v>
      </c>
    </row>
    <row r="13" spans="1:21" ht="12.75" customHeight="1">
      <c r="A13" s="80">
        <v>41070</v>
      </c>
      <c r="B13" s="12" t="s">
        <v>29</v>
      </c>
      <c r="C13" s="12"/>
      <c r="D13" s="71"/>
      <c r="E13" s="14" t="s">
        <v>159</v>
      </c>
      <c r="F13" s="12"/>
      <c r="H13" s="17" t="s">
        <v>259</v>
      </c>
      <c r="J13" s="17" t="s">
        <v>260</v>
      </c>
      <c r="Q13" s="6"/>
      <c r="R13" s="6"/>
      <c r="T13" s="6" t="s">
        <v>64</v>
      </c>
      <c r="U13" s="5" t="s">
        <v>108</v>
      </c>
    </row>
    <row r="14" spans="1:21" ht="12.75" customHeight="1">
      <c r="A14" s="80">
        <v>41072</v>
      </c>
      <c r="B14" s="12" t="s">
        <v>30</v>
      </c>
      <c r="C14" s="12"/>
      <c r="D14" s="71"/>
      <c r="E14" s="14" t="s">
        <v>12</v>
      </c>
      <c r="F14" s="12"/>
      <c r="H14" s="17" t="s">
        <v>265</v>
      </c>
      <c r="J14" s="17" t="s">
        <v>266</v>
      </c>
      <c r="Q14" s="6"/>
      <c r="R14" s="6"/>
      <c r="T14" s="6" t="s">
        <v>65</v>
      </c>
      <c r="U14" s="5" t="s">
        <v>109</v>
      </c>
    </row>
    <row r="15" spans="1:21" ht="12.75" customHeight="1">
      <c r="A15" s="80">
        <v>41078</v>
      </c>
      <c r="B15" s="12" t="s">
        <v>31</v>
      </c>
      <c r="C15" s="12"/>
      <c r="D15" s="71"/>
      <c r="E15" s="14" t="s">
        <v>12</v>
      </c>
      <c r="F15" s="12"/>
      <c r="H15" s="17" t="s">
        <v>273</v>
      </c>
      <c r="J15" s="17" t="s">
        <v>270</v>
      </c>
      <c r="Q15" s="6"/>
      <c r="R15" s="6"/>
      <c r="T15" s="6" t="s">
        <v>66</v>
      </c>
      <c r="U15" s="5" t="s">
        <v>110</v>
      </c>
    </row>
    <row r="16" spans="1:21" ht="12.75" customHeight="1">
      <c r="A16" s="80">
        <v>41084</v>
      </c>
      <c r="B16" s="12" t="s">
        <v>32</v>
      </c>
      <c r="C16" s="12"/>
      <c r="D16" s="71"/>
      <c r="E16" s="14" t="s">
        <v>12</v>
      </c>
      <c r="F16" s="12"/>
      <c r="H16" s="17" t="s">
        <v>280</v>
      </c>
      <c r="J16" s="17" t="s">
        <v>276</v>
      </c>
      <c r="Q16" s="6"/>
      <c r="R16" s="6"/>
      <c r="T16" s="6" t="s">
        <v>67</v>
      </c>
      <c r="U16" s="36" t="s">
        <v>111</v>
      </c>
    </row>
    <row r="17" spans="1:22" ht="12.75" customHeight="1">
      <c r="A17" s="80">
        <v>41098</v>
      </c>
      <c r="B17" s="12" t="s">
        <v>33</v>
      </c>
      <c r="C17" s="12"/>
      <c r="D17" s="71"/>
      <c r="E17" s="14" t="s">
        <v>12</v>
      </c>
      <c r="F17" s="12"/>
      <c r="H17" s="17" t="s">
        <v>296</v>
      </c>
      <c r="J17" s="17" t="s">
        <v>282</v>
      </c>
      <c r="Q17" s="6"/>
      <c r="R17" s="6"/>
      <c r="T17" s="6" t="s">
        <v>68</v>
      </c>
      <c r="U17" s="12" t="s">
        <v>112</v>
      </c>
    </row>
    <row r="18" spans="1:22" ht="12.75" customHeight="1">
      <c r="A18" s="80">
        <v>41103</v>
      </c>
      <c r="B18" s="14" t="s">
        <v>12</v>
      </c>
      <c r="C18" s="12"/>
      <c r="D18" s="71"/>
      <c r="E18" s="12" t="s">
        <v>30</v>
      </c>
      <c r="F18" s="12"/>
      <c r="H18" s="17" t="s">
        <v>298</v>
      </c>
      <c r="J18" s="17" t="s">
        <v>284</v>
      </c>
      <c r="Q18" s="6"/>
      <c r="R18" s="6"/>
    </row>
    <row r="19" spans="1:22" ht="12.75" customHeight="1">
      <c r="A19" s="80">
        <v>41108</v>
      </c>
      <c r="B19" s="14" t="s">
        <v>12</v>
      </c>
      <c r="E19" s="12" t="s">
        <v>26</v>
      </c>
      <c r="F19" s="12"/>
      <c r="H19" s="17" t="s">
        <v>297</v>
      </c>
      <c r="J19" s="17" t="s">
        <v>286</v>
      </c>
      <c r="Q19" s="6"/>
      <c r="R19" s="6"/>
      <c r="T19" s="6" t="s">
        <v>52</v>
      </c>
      <c r="U19" s="5" t="s">
        <v>96</v>
      </c>
    </row>
    <row r="20" spans="1:22" ht="12.75" customHeight="1">
      <c r="A20" s="80">
        <v>41115</v>
      </c>
      <c r="B20" s="14" t="s">
        <v>12</v>
      </c>
      <c r="C20" s="12"/>
      <c r="D20" s="71"/>
      <c r="E20" s="12" t="s">
        <v>28</v>
      </c>
      <c r="F20" s="12"/>
      <c r="H20" s="17" t="s">
        <v>304</v>
      </c>
      <c r="J20" s="17" t="s">
        <v>305</v>
      </c>
      <c r="Q20" s="6"/>
      <c r="R20" s="6"/>
      <c r="T20" s="6" t="s">
        <v>84</v>
      </c>
      <c r="U20" s="5" t="s">
        <v>113</v>
      </c>
      <c r="V20" s="6"/>
    </row>
    <row r="21" spans="1:22" ht="12.75" customHeight="1">
      <c r="A21" s="2" t="s">
        <v>299</v>
      </c>
      <c r="B21" s="2" t="s">
        <v>300</v>
      </c>
      <c r="M21" t="s">
        <v>301</v>
      </c>
      <c r="Q21" s="6"/>
      <c r="R21" s="6"/>
      <c r="T21" s="6" t="s">
        <v>85</v>
      </c>
      <c r="U21" s="5" t="s">
        <v>114</v>
      </c>
      <c r="V21" s="6"/>
    </row>
    <row r="22" spans="1:22" ht="12.75" customHeight="1">
      <c r="A22" s="80">
        <v>41119</v>
      </c>
      <c r="B22" s="14" t="s">
        <v>12</v>
      </c>
      <c r="C22" s="12"/>
      <c r="D22" s="71"/>
      <c r="E22" s="12" t="s">
        <v>32</v>
      </c>
      <c r="H22" s="17" t="s">
        <v>312</v>
      </c>
      <c r="J22" s="17" t="s">
        <v>308</v>
      </c>
      <c r="Q22" s="6"/>
      <c r="R22" s="6"/>
      <c r="T22" s="6" t="s">
        <v>86</v>
      </c>
      <c r="U22" s="5" t="s">
        <v>115</v>
      </c>
      <c r="V22" s="6"/>
    </row>
    <row r="23" spans="1:22" ht="12.75" customHeight="1">
      <c r="A23" s="81" t="s">
        <v>318</v>
      </c>
      <c r="B23" s="12" t="s">
        <v>25</v>
      </c>
      <c r="C23" s="12"/>
      <c r="D23" s="71"/>
      <c r="E23" s="14" t="s">
        <v>12</v>
      </c>
      <c r="F23" s="12"/>
      <c r="H23" s="17" t="s">
        <v>319</v>
      </c>
      <c r="J23" s="17" t="s">
        <v>314</v>
      </c>
      <c r="O23" s="6"/>
      <c r="P23" s="6"/>
      <c r="Q23" s="6"/>
      <c r="R23" s="6"/>
      <c r="T23" s="6" t="s">
        <v>87</v>
      </c>
      <c r="U23" s="5" t="s">
        <v>116</v>
      </c>
      <c r="V23" s="6"/>
    </row>
    <row r="24" spans="1:22" ht="12.75" customHeight="1">
      <c r="A24" s="80">
        <v>41134</v>
      </c>
      <c r="B24" s="12" t="s">
        <v>27</v>
      </c>
      <c r="C24" s="12"/>
      <c r="D24" s="71"/>
      <c r="E24" s="14" t="s">
        <v>12</v>
      </c>
      <c r="H24" s="17" t="s">
        <v>320</v>
      </c>
      <c r="J24" s="17" t="s">
        <v>321</v>
      </c>
      <c r="Q24" s="6"/>
      <c r="R24" s="6"/>
      <c r="T24" s="6" t="s">
        <v>88</v>
      </c>
      <c r="U24" s="5" t="s">
        <v>117</v>
      </c>
      <c r="V24" s="6"/>
    </row>
    <row r="25" spans="1:22" ht="12.75" customHeight="1">
      <c r="A25" s="81" t="s">
        <v>336</v>
      </c>
      <c r="B25" s="14" t="s">
        <v>12</v>
      </c>
      <c r="C25" s="12"/>
      <c r="D25" s="71"/>
      <c r="E25" s="12" t="s">
        <v>31</v>
      </c>
      <c r="F25" s="12"/>
      <c r="H25" s="17" t="s">
        <v>322</v>
      </c>
      <c r="J25" s="17" t="s">
        <v>323</v>
      </c>
      <c r="Q25" s="6"/>
      <c r="R25" s="6"/>
      <c r="T25" s="6" t="s">
        <v>89</v>
      </c>
      <c r="U25" s="5" t="s">
        <v>118</v>
      </c>
      <c r="V25" s="6"/>
    </row>
    <row r="26" spans="1:22" ht="12.75" customHeight="1">
      <c r="A26" s="81" t="s">
        <v>337</v>
      </c>
      <c r="B26" s="14" t="s">
        <v>12</v>
      </c>
      <c r="C26" s="12"/>
      <c r="D26" s="71"/>
      <c r="E26" s="12" t="s">
        <v>33</v>
      </c>
      <c r="F26" s="12"/>
      <c r="H26" s="75" t="s">
        <v>180</v>
      </c>
      <c r="J26" s="77" t="s">
        <v>401</v>
      </c>
      <c r="M26" t="s">
        <v>341</v>
      </c>
      <c r="Q26" s="6"/>
      <c r="R26" s="6"/>
      <c r="T26" s="6" t="s">
        <v>56</v>
      </c>
      <c r="U26" s="5" t="s">
        <v>100</v>
      </c>
      <c r="V26" s="6"/>
    </row>
    <row r="27" spans="1:22" ht="12.75" customHeight="1">
      <c r="A27" s="81" t="s">
        <v>338</v>
      </c>
      <c r="B27" s="12" t="s">
        <v>33</v>
      </c>
      <c r="C27" s="12"/>
      <c r="D27" s="71"/>
      <c r="E27" s="14" t="s">
        <v>12</v>
      </c>
      <c r="F27" s="12"/>
      <c r="H27" s="76" t="s">
        <v>364</v>
      </c>
      <c r="J27" s="17" t="s">
        <v>402</v>
      </c>
      <c r="M27" t="s">
        <v>342</v>
      </c>
      <c r="Q27" s="6"/>
      <c r="R27" s="6"/>
      <c r="T27" s="6" t="s">
        <v>55</v>
      </c>
      <c r="U27" s="5" t="s">
        <v>99</v>
      </c>
      <c r="V27" s="6"/>
    </row>
    <row r="28" spans="1:22" ht="12.75" customHeight="1">
      <c r="A28" s="81" t="s">
        <v>343</v>
      </c>
      <c r="B28" s="14" t="s">
        <v>12</v>
      </c>
      <c r="C28" s="12"/>
      <c r="D28" s="71"/>
      <c r="E28" s="12" t="s">
        <v>31</v>
      </c>
      <c r="F28" s="12"/>
      <c r="H28" s="17" t="s">
        <v>363</v>
      </c>
      <c r="J28" s="17" t="s">
        <v>403</v>
      </c>
      <c r="M28" s="5" t="s">
        <v>344</v>
      </c>
      <c r="Q28" s="6"/>
      <c r="R28" s="6"/>
      <c r="T28" s="6" t="s">
        <v>90</v>
      </c>
      <c r="U28" s="5" t="s">
        <v>119</v>
      </c>
    </row>
    <row r="29" spans="1:22" ht="12.75" customHeight="1">
      <c r="A29" s="81" t="s">
        <v>353</v>
      </c>
      <c r="B29" s="12" t="s">
        <v>31</v>
      </c>
      <c r="C29" s="12"/>
      <c r="D29" s="71"/>
      <c r="E29" s="14" t="s">
        <v>12</v>
      </c>
      <c r="F29" s="12"/>
      <c r="H29" s="17" t="s">
        <v>365</v>
      </c>
      <c r="J29" s="17" t="s">
        <v>404</v>
      </c>
      <c r="M29" s="17" t="s">
        <v>354</v>
      </c>
      <c r="Q29" s="6"/>
      <c r="R29" s="6"/>
      <c r="T29" s="6" t="s">
        <v>91</v>
      </c>
      <c r="U29" s="5" t="s">
        <v>120</v>
      </c>
    </row>
    <row r="30" spans="1:22" ht="12.75" customHeight="1">
      <c r="A30" s="81" t="s">
        <v>356</v>
      </c>
      <c r="B30" s="14" t="s">
        <v>12</v>
      </c>
      <c r="C30" s="12"/>
      <c r="D30" s="71"/>
      <c r="E30" s="12" t="s">
        <v>31</v>
      </c>
      <c r="F30" s="12"/>
      <c r="H30" s="17" t="s">
        <v>366</v>
      </c>
      <c r="J30" s="17" t="s">
        <v>405</v>
      </c>
      <c r="M30" s="5" t="s">
        <v>359</v>
      </c>
      <c r="Q30" s="6"/>
      <c r="R30" s="6"/>
      <c r="T30" s="6" t="s">
        <v>61</v>
      </c>
      <c r="U30" s="5" t="s">
        <v>105</v>
      </c>
    </row>
    <row r="31" spans="1:22" ht="12.75" customHeight="1">
      <c r="A31" s="81" t="s">
        <v>360</v>
      </c>
      <c r="B31" s="14" t="s">
        <v>12</v>
      </c>
      <c r="E31" s="12" t="s">
        <v>28</v>
      </c>
      <c r="H31" s="17" t="s">
        <v>381</v>
      </c>
      <c r="J31" s="17" t="s">
        <v>406</v>
      </c>
      <c r="M31" s="17" t="s">
        <v>387</v>
      </c>
      <c r="N31" s="6"/>
      <c r="Q31" s="6"/>
      <c r="R31" s="6"/>
      <c r="T31" s="6" t="s">
        <v>62</v>
      </c>
      <c r="U31" s="5" t="s">
        <v>106</v>
      </c>
    </row>
    <row r="32" spans="1:22" ht="12.75" customHeight="1">
      <c r="A32" s="81" t="s">
        <v>361</v>
      </c>
      <c r="B32" s="12" t="s">
        <v>28</v>
      </c>
      <c r="E32" s="14" t="s">
        <v>12</v>
      </c>
      <c r="H32" s="17" t="s">
        <v>396</v>
      </c>
      <c r="J32" s="17" t="s">
        <v>407</v>
      </c>
      <c r="K32"/>
      <c r="M32" s="70" t="s">
        <v>398</v>
      </c>
      <c r="N32" s="6"/>
      <c r="Q32" s="6"/>
      <c r="R32" s="6"/>
      <c r="T32" s="6" t="s">
        <v>92</v>
      </c>
      <c r="U32" s="5" t="s">
        <v>121</v>
      </c>
    </row>
    <row r="33" spans="1:22" ht="12.75" customHeight="1" thickBot="1">
      <c r="Q33" s="6"/>
      <c r="R33" s="6"/>
      <c r="T33" s="6" t="s">
        <v>93</v>
      </c>
      <c r="U33" s="36" t="s">
        <v>122</v>
      </c>
    </row>
    <row r="34" spans="1:22" ht="12.75" customHeight="1" thickBot="1">
      <c r="A34" s="106" t="s">
        <v>148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8"/>
      <c r="P34" s="108"/>
      <c r="Q34" s="108"/>
      <c r="R34" s="109"/>
      <c r="T34" s="6" t="s">
        <v>94</v>
      </c>
      <c r="U34" s="5" t="s">
        <v>123</v>
      </c>
    </row>
    <row r="35" spans="1:22" ht="12.75" customHeight="1">
      <c r="A35" s="35" t="s">
        <v>151</v>
      </c>
      <c r="B35" s="34" t="s">
        <v>52</v>
      </c>
      <c r="C35" s="34" t="s">
        <v>53</v>
      </c>
      <c r="D35" s="34" t="s">
        <v>54</v>
      </c>
      <c r="E35" s="34" t="s">
        <v>55</v>
      </c>
      <c r="F35" s="34" t="s">
        <v>56</v>
      </c>
      <c r="G35" s="34" t="s">
        <v>57</v>
      </c>
      <c r="H35" s="34" t="s">
        <v>58</v>
      </c>
      <c r="I35" s="34" t="s">
        <v>59</v>
      </c>
      <c r="J35" s="34" t="s">
        <v>60</v>
      </c>
      <c r="K35" s="34" t="s">
        <v>61</v>
      </c>
      <c r="L35" s="34" t="s">
        <v>62</v>
      </c>
      <c r="M35" s="34" t="s">
        <v>63</v>
      </c>
      <c r="N35" s="34" t="s">
        <v>64</v>
      </c>
      <c r="O35" s="34" t="s">
        <v>65</v>
      </c>
      <c r="P35" s="34" t="s">
        <v>66</v>
      </c>
      <c r="Q35" s="34" t="s">
        <v>67</v>
      </c>
      <c r="R35" s="33" t="s">
        <v>68</v>
      </c>
      <c r="T35" s="6" t="s">
        <v>95</v>
      </c>
      <c r="U35" s="12" t="s">
        <v>124</v>
      </c>
      <c r="V35" s="6"/>
    </row>
    <row r="36" spans="1:22" ht="12.75" customHeight="1">
      <c r="A36" s="28" t="s">
        <v>69</v>
      </c>
      <c r="B36" s="29">
        <v>24</v>
      </c>
      <c r="C36" s="29">
        <v>92</v>
      </c>
      <c r="D36" s="29">
        <v>76</v>
      </c>
      <c r="E36" s="29">
        <v>22</v>
      </c>
      <c r="F36" s="29">
        <v>33</v>
      </c>
      <c r="G36" s="29">
        <v>4</v>
      </c>
      <c r="H36" s="29">
        <v>1</v>
      </c>
      <c r="I36" s="29">
        <v>0</v>
      </c>
      <c r="J36" s="29">
        <v>21</v>
      </c>
      <c r="K36" s="29">
        <v>14</v>
      </c>
      <c r="L36" s="29">
        <v>9</v>
      </c>
      <c r="M36" s="29">
        <v>9</v>
      </c>
      <c r="N36" s="29">
        <v>37</v>
      </c>
      <c r="O36" s="41">
        <f>SUM(F36/D36)</f>
        <v>0.43421052631578949</v>
      </c>
      <c r="P36" s="41">
        <f>SUM(F36,K36)/C36</f>
        <v>0.51086956521739135</v>
      </c>
      <c r="Q36" s="41">
        <f>SUM(N36/D36)</f>
        <v>0.48684210526315791</v>
      </c>
      <c r="R36" s="42">
        <f>SUM(P36:Q36)</f>
        <v>0.99771167048054932</v>
      </c>
    </row>
    <row r="37" spans="1:22" ht="12.75" customHeight="1">
      <c r="A37" s="32" t="s">
        <v>70</v>
      </c>
      <c r="B37" s="27">
        <v>20</v>
      </c>
      <c r="C37" s="27">
        <v>66</v>
      </c>
      <c r="D37" s="27">
        <v>45</v>
      </c>
      <c r="E37" s="27">
        <v>14</v>
      </c>
      <c r="F37" s="27">
        <v>12</v>
      </c>
      <c r="G37" s="27">
        <v>2</v>
      </c>
      <c r="H37" s="27">
        <v>0</v>
      </c>
      <c r="I37" s="27">
        <v>0</v>
      </c>
      <c r="J37" s="27">
        <v>8</v>
      </c>
      <c r="K37" s="27">
        <v>20</v>
      </c>
      <c r="L37" s="27">
        <v>8</v>
      </c>
      <c r="M37" s="27">
        <v>2</v>
      </c>
      <c r="N37" s="27">
        <v>14</v>
      </c>
      <c r="O37" s="41">
        <f t="shared" ref="O37:O50" si="0">SUM(F37/D37)</f>
        <v>0.26666666666666666</v>
      </c>
      <c r="P37" s="41">
        <f t="shared" ref="P37:P50" si="1">SUM(F37,K37)/C37</f>
        <v>0.48484848484848486</v>
      </c>
      <c r="Q37" s="41">
        <f t="shared" ref="Q37:Q50" si="2">SUM(N37/D37)</f>
        <v>0.31111111111111112</v>
      </c>
      <c r="R37" s="42">
        <f t="shared" ref="R37:R50" si="3">SUM(P37:Q37)</f>
        <v>0.79595959595959598</v>
      </c>
      <c r="T37" s="6" t="s">
        <v>52</v>
      </c>
      <c r="U37" s="36" t="s">
        <v>96</v>
      </c>
    </row>
    <row r="38" spans="1:22" ht="12.75" customHeight="1">
      <c r="A38" s="28" t="s">
        <v>71</v>
      </c>
      <c r="B38" s="27">
        <v>24</v>
      </c>
      <c r="C38" s="27">
        <v>74</v>
      </c>
      <c r="D38" s="27">
        <v>60</v>
      </c>
      <c r="E38" s="27">
        <v>18</v>
      </c>
      <c r="F38" s="27">
        <v>21</v>
      </c>
      <c r="G38" s="27">
        <v>2</v>
      </c>
      <c r="H38" s="27">
        <v>0</v>
      </c>
      <c r="I38" s="27">
        <v>0</v>
      </c>
      <c r="J38" s="27">
        <v>23</v>
      </c>
      <c r="K38" s="27">
        <v>9</v>
      </c>
      <c r="L38" s="27">
        <v>6</v>
      </c>
      <c r="M38" s="27">
        <v>5</v>
      </c>
      <c r="N38" s="27">
        <v>23</v>
      </c>
      <c r="O38" s="41">
        <f t="shared" si="0"/>
        <v>0.35</v>
      </c>
      <c r="P38" s="41">
        <f t="shared" si="1"/>
        <v>0.40540540540540543</v>
      </c>
      <c r="Q38" s="41">
        <f t="shared" si="2"/>
        <v>0.38333333333333336</v>
      </c>
      <c r="R38" s="42">
        <f t="shared" si="3"/>
        <v>0.78873873873873879</v>
      </c>
      <c r="T38" s="6" t="s">
        <v>53</v>
      </c>
      <c r="U38" s="5" t="s">
        <v>97</v>
      </c>
    </row>
    <row r="39" spans="1:22" ht="12.75" customHeight="1">
      <c r="A39" s="28" t="s">
        <v>72</v>
      </c>
      <c r="B39" s="29">
        <v>23</v>
      </c>
      <c r="C39" s="27">
        <v>90</v>
      </c>
      <c r="D39" s="27">
        <v>71</v>
      </c>
      <c r="E39" s="29">
        <v>28</v>
      </c>
      <c r="F39" s="27">
        <v>29</v>
      </c>
      <c r="G39" s="29">
        <v>2</v>
      </c>
      <c r="H39" s="29">
        <v>0</v>
      </c>
      <c r="I39" s="29">
        <v>0</v>
      </c>
      <c r="J39" s="29">
        <v>19</v>
      </c>
      <c r="K39" s="27">
        <v>17</v>
      </c>
      <c r="L39" s="29">
        <v>2</v>
      </c>
      <c r="M39" s="29">
        <v>8</v>
      </c>
      <c r="N39" s="27">
        <v>31</v>
      </c>
      <c r="O39" s="41">
        <f t="shared" si="0"/>
        <v>0.40845070422535212</v>
      </c>
      <c r="P39" s="41">
        <f t="shared" si="1"/>
        <v>0.51111111111111107</v>
      </c>
      <c r="Q39" s="41">
        <f t="shared" si="2"/>
        <v>0.43661971830985913</v>
      </c>
      <c r="R39" s="42">
        <f t="shared" si="3"/>
        <v>0.9477308294209702</v>
      </c>
      <c r="T39" s="6" t="s">
        <v>54</v>
      </c>
      <c r="U39" s="5" t="s">
        <v>98</v>
      </c>
    </row>
    <row r="40" spans="1:22" ht="12.75" customHeight="1">
      <c r="A40" s="28" t="s">
        <v>73</v>
      </c>
      <c r="B40" s="29">
        <v>14</v>
      </c>
      <c r="C40" s="29">
        <v>52</v>
      </c>
      <c r="D40" s="29">
        <v>45</v>
      </c>
      <c r="E40" s="29">
        <v>18</v>
      </c>
      <c r="F40" s="29">
        <v>20</v>
      </c>
      <c r="G40" s="27">
        <v>3</v>
      </c>
      <c r="H40" s="27">
        <v>0</v>
      </c>
      <c r="I40" s="27">
        <v>0</v>
      </c>
      <c r="J40" s="27">
        <v>19</v>
      </c>
      <c r="K40" s="27">
        <v>5</v>
      </c>
      <c r="L40" s="27">
        <v>2</v>
      </c>
      <c r="M40" s="27">
        <v>4</v>
      </c>
      <c r="N40" s="27">
        <v>23</v>
      </c>
      <c r="O40" s="41">
        <f t="shared" si="0"/>
        <v>0.44444444444444442</v>
      </c>
      <c r="P40" s="41">
        <f t="shared" si="1"/>
        <v>0.48076923076923078</v>
      </c>
      <c r="Q40" s="41">
        <f t="shared" si="2"/>
        <v>0.51111111111111107</v>
      </c>
      <c r="R40" s="42">
        <f t="shared" si="3"/>
        <v>0.99188034188034191</v>
      </c>
      <c r="T40" s="6" t="s">
        <v>55</v>
      </c>
      <c r="U40" s="5" t="s">
        <v>99</v>
      </c>
    </row>
    <row r="41" spans="1:22" ht="12.75" customHeight="1">
      <c r="A41" s="28" t="s">
        <v>74</v>
      </c>
      <c r="B41" s="29">
        <v>19</v>
      </c>
      <c r="C41" s="29">
        <v>59</v>
      </c>
      <c r="D41" s="29">
        <v>49</v>
      </c>
      <c r="E41" s="29">
        <v>15</v>
      </c>
      <c r="F41" s="29">
        <v>23</v>
      </c>
      <c r="G41" s="29">
        <v>5</v>
      </c>
      <c r="H41" s="29">
        <v>0</v>
      </c>
      <c r="I41" s="29">
        <v>0</v>
      </c>
      <c r="J41" s="29">
        <v>16</v>
      </c>
      <c r="K41" s="29">
        <v>9</v>
      </c>
      <c r="L41" s="29">
        <v>4</v>
      </c>
      <c r="M41" s="29">
        <v>3</v>
      </c>
      <c r="N41" s="29">
        <v>28</v>
      </c>
      <c r="O41" s="41">
        <f t="shared" si="0"/>
        <v>0.46938775510204084</v>
      </c>
      <c r="P41" s="41">
        <f t="shared" si="1"/>
        <v>0.5423728813559322</v>
      </c>
      <c r="Q41" s="41">
        <f t="shared" si="2"/>
        <v>0.5714285714285714</v>
      </c>
      <c r="R41" s="42">
        <f t="shared" si="3"/>
        <v>1.1138014527845037</v>
      </c>
      <c r="T41" s="6" t="s">
        <v>56</v>
      </c>
      <c r="U41" s="5" t="s">
        <v>100</v>
      </c>
    </row>
    <row r="42" spans="1:22" ht="12.75" customHeight="1">
      <c r="A42" s="28" t="s">
        <v>75</v>
      </c>
      <c r="B42" s="30">
        <v>8</v>
      </c>
      <c r="C42" s="30">
        <v>28</v>
      </c>
      <c r="D42" s="30">
        <v>23</v>
      </c>
      <c r="E42" s="30">
        <v>3</v>
      </c>
      <c r="F42" s="30">
        <v>12</v>
      </c>
      <c r="G42" s="27">
        <v>2</v>
      </c>
      <c r="H42" s="30">
        <v>0</v>
      </c>
      <c r="I42" s="30">
        <v>0</v>
      </c>
      <c r="J42" s="30">
        <v>11</v>
      </c>
      <c r="K42" s="30">
        <v>5</v>
      </c>
      <c r="L42" s="30">
        <v>3</v>
      </c>
      <c r="M42" s="30">
        <v>1</v>
      </c>
      <c r="N42" s="30">
        <v>14</v>
      </c>
      <c r="O42" s="41">
        <f t="shared" si="0"/>
        <v>0.52173913043478259</v>
      </c>
      <c r="P42" s="41">
        <f t="shared" si="1"/>
        <v>0.6071428571428571</v>
      </c>
      <c r="Q42" s="41">
        <f t="shared" si="2"/>
        <v>0.60869565217391308</v>
      </c>
      <c r="R42" s="42">
        <f t="shared" si="3"/>
        <v>1.2158385093167703</v>
      </c>
      <c r="T42" s="6" t="s">
        <v>57</v>
      </c>
      <c r="U42" s="5" t="s">
        <v>101</v>
      </c>
    </row>
    <row r="43" spans="1:22" ht="12.75" customHeight="1">
      <c r="A43" s="28" t="s">
        <v>76</v>
      </c>
      <c r="B43" s="29">
        <v>27</v>
      </c>
      <c r="C43" s="29">
        <v>104</v>
      </c>
      <c r="D43" s="29">
        <v>84</v>
      </c>
      <c r="E43" s="29">
        <v>33</v>
      </c>
      <c r="F43" s="29">
        <v>40</v>
      </c>
      <c r="G43" s="27">
        <v>8</v>
      </c>
      <c r="H43" s="27">
        <v>1</v>
      </c>
      <c r="I43" s="27">
        <v>0</v>
      </c>
      <c r="J43" s="27">
        <v>34</v>
      </c>
      <c r="K43" s="27">
        <v>17</v>
      </c>
      <c r="L43" s="27">
        <v>1</v>
      </c>
      <c r="M43" s="27">
        <v>7</v>
      </c>
      <c r="N43" s="27">
        <v>48</v>
      </c>
      <c r="O43" s="41">
        <f t="shared" si="0"/>
        <v>0.47619047619047616</v>
      </c>
      <c r="P43" s="41">
        <f t="shared" si="1"/>
        <v>0.54807692307692313</v>
      </c>
      <c r="Q43" s="41">
        <f t="shared" si="2"/>
        <v>0.5714285714285714</v>
      </c>
      <c r="R43" s="42">
        <f t="shared" si="3"/>
        <v>1.1195054945054945</v>
      </c>
      <c r="T43" s="6" t="s">
        <v>58</v>
      </c>
      <c r="U43" s="5" t="s">
        <v>102</v>
      </c>
    </row>
    <row r="44" spans="1:22" ht="12.75" customHeight="1">
      <c r="A44" s="28" t="s">
        <v>77</v>
      </c>
      <c r="B44" s="27">
        <v>22</v>
      </c>
      <c r="C44" s="27">
        <v>66</v>
      </c>
      <c r="D44" s="27">
        <v>57</v>
      </c>
      <c r="E44" s="27">
        <v>7</v>
      </c>
      <c r="F44" s="27">
        <v>8</v>
      </c>
      <c r="G44" s="27">
        <v>0</v>
      </c>
      <c r="H44" s="27">
        <v>0</v>
      </c>
      <c r="I44" s="27">
        <v>0</v>
      </c>
      <c r="J44" s="27">
        <v>8</v>
      </c>
      <c r="K44" s="27">
        <v>9</v>
      </c>
      <c r="L44" s="27">
        <v>36</v>
      </c>
      <c r="M44" s="27">
        <v>0</v>
      </c>
      <c r="N44" s="27">
        <v>8</v>
      </c>
      <c r="O44" s="41">
        <f t="shared" si="0"/>
        <v>0.14035087719298245</v>
      </c>
      <c r="P44" s="41">
        <f t="shared" si="1"/>
        <v>0.25757575757575757</v>
      </c>
      <c r="Q44" s="41">
        <f t="shared" si="2"/>
        <v>0.14035087719298245</v>
      </c>
      <c r="R44" s="42">
        <f t="shared" si="3"/>
        <v>0.39792663476874002</v>
      </c>
      <c r="T44" s="6" t="s">
        <v>59</v>
      </c>
      <c r="U44" s="5" t="s">
        <v>103</v>
      </c>
    </row>
    <row r="45" spans="1:22" ht="12.75" customHeight="1">
      <c r="A45" s="28" t="s">
        <v>78</v>
      </c>
      <c r="B45" s="16">
        <v>2</v>
      </c>
      <c r="C45" s="16">
        <v>7</v>
      </c>
      <c r="D45" s="16">
        <v>6</v>
      </c>
      <c r="E45" s="16">
        <v>1</v>
      </c>
      <c r="F45" s="16">
        <v>4</v>
      </c>
      <c r="G45" s="16">
        <v>0</v>
      </c>
      <c r="H45" s="16">
        <v>0</v>
      </c>
      <c r="I45" s="16">
        <v>0</v>
      </c>
      <c r="J45" s="16">
        <v>3</v>
      </c>
      <c r="K45" s="16">
        <v>1</v>
      </c>
      <c r="L45" s="16">
        <v>1</v>
      </c>
      <c r="M45" s="16">
        <v>0</v>
      </c>
      <c r="N45" s="16">
        <v>4</v>
      </c>
      <c r="O45" s="41">
        <f t="shared" si="0"/>
        <v>0.66666666666666663</v>
      </c>
      <c r="P45" s="41">
        <f t="shared" si="1"/>
        <v>0.7142857142857143</v>
      </c>
      <c r="Q45" s="41">
        <f t="shared" si="2"/>
        <v>0.66666666666666663</v>
      </c>
      <c r="R45" s="42">
        <f t="shared" si="3"/>
        <v>1.3809523809523809</v>
      </c>
      <c r="T45" s="6" t="s">
        <v>60</v>
      </c>
      <c r="U45" s="5" t="s">
        <v>104</v>
      </c>
    </row>
    <row r="46" spans="1:22" ht="12.75" customHeight="1">
      <c r="A46" s="28" t="s">
        <v>79</v>
      </c>
      <c r="B46" s="29">
        <v>24</v>
      </c>
      <c r="C46" s="27">
        <v>91</v>
      </c>
      <c r="D46" s="27">
        <v>65</v>
      </c>
      <c r="E46" s="29">
        <v>40</v>
      </c>
      <c r="F46" s="27">
        <v>37</v>
      </c>
      <c r="G46" s="29">
        <v>7</v>
      </c>
      <c r="H46" s="29">
        <v>2</v>
      </c>
      <c r="I46" s="29">
        <v>1</v>
      </c>
      <c r="J46" s="29">
        <v>22</v>
      </c>
      <c r="K46" s="27">
        <v>20</v>
      </c>
      <c r="L46" s="29">
        <v>8</v>
      </c>
      <c r="M46" s="29">
        <v>18</v>
      </c>
      <c r="N46" s="27">
        <v>51</v>
      </c>
      <c r="O46" s="41">
        <f t="shared" si="0"/>
        <v>0.56923076923076921</v>
      </c>
      <c r="P46" s="41">
        <f t="shared" si="1"/>
        <v>0.62637362637362637</v>
      </c>
      <c r="Q46" s="41">
        <f t="shared" si="2"/>
        <v>0.7846153846153846</v>
      </c>
      <c r="R46" s="42">
        <f t="shared" si="3"/>
        <v>1.4109890109890109</v>
      </c>
      <c r="T46" s="6" t="s">
        <v>61</v>
      </c>
      <c r="U46" s="5" t="s">
        <v>105</v>
      </c>
    </row>
    <row r="47" spans="1:22" ht="12.75" customHeight="1">
      <c r="A47" s="28" t="s">
        <v>80</v>
      </c>
      <c r="B47" s="27">
        <v>26</v>
      </c>
      <c r="C47" s="27">
        <v>85</v>
      </c>
      <c r="D47" s="27">
        <v>62</v>
      </c>
      <c r="E47" s="27">
        <v>23</v>
      </c>
      <c r="F47" s="27">
        <v>22</v>
      </c>
      <c r="G47" s="27">
        <v>2</v>
      </c>
      <c r="H47" s="27">
        <v>0</v>
      </c>
      <c r="I47" s="27">
        <v>0</v>
      </c>
      <c r="J47" s="27">
        <v>24</v>
      </c>
      <c r="K47" s="27">
        <v>23</v>
      </c>
      <c r="L47" s="27">
        <v>11</v>
      </c>
      <c r="M47" s="27">
        <v>10</v>
      </c>
      <c r="N47" s="27">
        <v>24</v>
      </c>
      <c r="O47" s="41">
        <f t="shared" si="0"/>
        <v>0.35483870967741937</v>
      </c>
      <c r="P47" s="41">
        <f t="shared" si="1"/>
        <v>0.52941176470588236</v>
      </c>
      <c r="Q47" s="41">
        <f t="shared" si="2"/>
        <v>0.38709677419354838</v>
      </c>
      <c r="R47" s="42">
        <f t="shared" si="3"/>
        <v>0.91650853889943074</v>
      </c>
      <c r="T47" s="6" t="s">
        <v>62</v>
      </c>
      <c r="U47" s="5" t="s">
        <v>106</v>
      </c>
    </row>
    <row r="48" spans="1:22" ht="12.75" customHeight="1">
      <c r="A48" s="28" t="s">
        <v>81</v>
      </c>
      <c r="B48" s="27">
        <v>22</v>
      </c>
      <c r="C48" s="27">
        <v>89</v>
      </c>
      <c r="D48" s="27">
        <v>76</v>
      </c>
      <c r="E48" s="27">
        <v>31</v>
      </c>
      <c r="F48" s="27">
        <v>37</v>
      </c>
      <c r="G48" s="27">
        <v>10</v>
      </c>
      <c r="H48" s="27">
        <v>1</v>
      </c>
      <c r="I48" s="27">
        <v>0</v>
      </c>
      <c r="J48" s="27">
        <v>26</v>
      </c>
      <c r="K48" s="27">
        <v>7</v>
      </c>
      <c r="L48" s="27">
        <v>0</v>
      </c>
      <c r="M48" s="27">
        <v>16</v>
      </c>
      <c r="N48" s="27">
        <v>49</v>
      </c>
      <c r="O48" s="41">
        <f t="shared" si="0"/>
        <v>0.48684210526315791</v>
      </c>
      <c r="P48" s="41">
        <f t="shared" si="1"/>
        <v>0.4943820224719101</v>
      </c>
      <c r="Q48" s="41">
        <f t="shared" si="2"/>
        <v>0.64473684210526316</v>
      </c>
      <c r="R48" s="42">
        <f t="shared" si="3"/>
        <v>1.1391188645771733</v>
      </c>
      <c r="T48" s="6" t="s">
        <v>63</v>
      </c>
      <c r="U48" s="5" t="s">
        <v>107</v>
      </c>
    </row>
    <row r="49" spans="1:22" ht="12.75" customHeight="1">
      <c r="A49" s="28" t="s">
        <v>82</v>
      </c>
      <c r="B49" s="27">
        <v>25</v>
      </c>
      <c r="C49" s="27">
        <v>88</v>
      </c>
      <c r="D49" s="27">
        <v>79</v>
      </c>
      <c r="E49" s="27">
        <v>22</v>
      </c>
      <c r="F49" s="27">
        <v>31</v>
      </c>
      <c r="G49" s="27">
        <v>7</v>
      </c>
      <c r="H49" s="27">
        <v>3</v>
      </c>
      <c r="I49" s="27">
        <v>0</v>
      </c>
      <c r="J49" s="27">
        <v>26</v>
      </c>
      <c r="K49" s="27">
        <v>7</v>
      </c>
      <c r="L49" s="27">
        <v>8</v>
      </c>
      <c r="M49" s="27">
        <v>2</v>
      </c>
      <c r="N49" s="27">
        <v>44</v>
      </c>
      <c r="O49" s="41">
        <f t="shared" si="0"/>
        <v>0.39240506329113922</v>
      </c>
      <c r="P49" s="41">
        <f t="shared" si="1"/>
        <v>0.43181818181818182</v>
      </c>
      <c r="Q49" s="41">
        <f t="shared" si="2"/>
        <v>0.55696202531645567</v>
      </c>
      <c r="R49" s="42">
        <f t="shared" si="3"/>
        <v>0.98878020713463743</v>
      </c>
      <c r="T49" s="6" t="s">
        <v>64</v>
      </c>
      <c r="U49" s="5" t="s">
        <v>108</v>
      </c>
    </row>
    <row r="50" spans="1:22" ht="12.75" customHeight="1">
      <c r="A50" s="24" t="s">
        <v>83</v>
      </c>
      <c r="B50" s="23"/>
      <c r="C50" s="39">
        <f t="shared" ref="C50:N50" si="4">SUM(C36:C49)</f>
        <v>991</v>
      </c>
      <c r="D50" s="39">
        <f t="shared" si="4"/>
        <v>798</v>
      </c>
      <c r="E50" s="39">
        <f t="shared" si="4"/>
        <v>275</v>
      </c>
      <c r="F50" s="39">
        <f t="shared" si="4"/>
        <v>329</v>
      </c>
      <c r="G50" s="39">
        <f t="shared" si="4"/>
        <v>54</v>
      </c>
      <c r="H50" s="39">
        <f t="shared" si="4"/>
        <v>8</v>
      </c>
      <c r="I50" s="39">
        <f t="shared" si="4"/>
        <v>1</v>
      </c>
      <c r="J50" s="39">
        <f t="shared" si="4"/>
        <v>260</v>
      </c>
      <c r="K50" s="39">
        <f t="shared" si="4"/>
        <v>163</v>
      </c>
      <c r="L50" s="39">
        <f t="shared" si="4"/>
        <v>99</v>
      </c>
      <c r="M50" s="39">
        <f t="shared" si="4"/>
        <v>85</v>
      </c>
      <c r="N50" s="39">
        <f t="shared" si="4"/>
        <v>398</v>
      </c>
      <c r="O50" s="41">
        <f t="shared" si="0"/>
        <v>0.41228070175438597</v>
      </c>
      <c r="P50" s="41">
        <f t="shared" si="1"/>
        <v>0.49646821392532797</v>
      </c>
      <c r="Q50" s="41">
        <f t="shared" si="2"/>
        <v>0.49874686716791977</v>
      </c>
      <c r="R50" s="42">
        <f t="shared" si="3"/>
        <v>0.99521508109324774</v>
      </c>
      <c r="T50" s="6" t="s">
        <v>65</v>
      </c>
      <c r="U50" s="5" t="s">
        <v>109</v>
      </c>
    </row>
    <row r="51" spans="1:22" ht="12.75" customHeight="1" thickBot="1">
      <c r="A51" s="2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6"/>
      <c r="P51" s="46"/>
      <c r="Q51" s="46"/>
      <c r="R51" s="84"/>
      <c r="T51" s="6" t="s">
        <v>66</v>
      </c>
      <c r="U51" s="5" t="s">
        <v>110</v>
      </c>
    </row>
    <row r="52" spans="1:22" ht="12.75" customHeight="1">
      <c r="A52" s="35" t="s">
        <v>152</v>
      </c>
      <c r="B52" s="39" t="s">
        <v>52</v>
      </c>
      <c r="C52" s="39" t="s">
        <v>84</v>
      </c>
      <c r="D52" s="39" t="s">
        <v>85</v>
      </c>
      <c r="E52" s="39" t="s">
        <v>86</v>
      </c>
      <c r="F52" s="39" t="s">
        <v>87</v>
      </c>
      <c r="G52" s="39" t="s">
        <v>88</v>
      </c>
      <c r="H52" s="39" t="s">
        <v>89</v>
      </c>
      <c r="I52" s="39" t="s">
        <v>56</v>
      </c>
      <c r="J52" s="39" t="s">
        <v>55</v>
      </c>
      <c r="K52" s="39" t="s">
        <v>90</v>
      </c>
      <c r="L52" s="39" t="s">
        <v>91</v>
      </c>
      <c r="M52" s="39" t="s">
        <v>61</v>
      </c>
      <c r="N52" s="39" t="s">
        <v>62</v>
      </c>
      <c r="O52" s="39" t="s">
        <v>92</v>
      </c>
      <c r="P52" s="39" t="s">
        <v>93</v>
      </c>
      <c r="Q52" s="39" t="s">
        <v>94</v>
      </c>
      <c r="R52" s="55" t="s">
        <v>95</v>
      </c>
      <c r="T52" s="6" t="s">
        <v>67</v>
      </c>
      <c r="U52" s="36" t="s">
        <v>111</v>
      </c>
    </row>
    <row r="53" spans="1:22" ht="12.75" customHeight="1">
      <c r="A53" s="28" t="s">
        <v>69</v>
      </c>
      <c r="B53" s="30">
        <v>4</v>
      </c>
      <c r="C53" s="30">
        <v>0</v>
      </c>
      <c r="D53" s="30">
        <v>2</v>
      </c>
      <c r="E53" s="30">
        <v>0</v>
      </c>
      <c r="F53" s="30">
        <v>0</v>
      </c>
      <c r="G53" s="31">
        <v>10</v>
      </c>
      <c r="H53" s="30">
        <v>45</v>
      </c>
      <c r="I53" s="30">
        <v>6</v>
      </c>
      <c r="J53" s="30">
        <v>7</v>
      </c>
      <c r="K53" s="30">
        <v>7</v>
      </c>
      <c r="L53" s="30">
        <v>0</v>
      </c>
      <c r="M53" s="30">
        <v>8</v>
      </c>
      <c r="N53" s="30">
        <v>1</v>
      </c>
      <c r="O53" s="85">
        <f t="shared" ref="O53:O64" si="5">SUM(K53/G53)*7</f>
        <v>4.8999999999999995</v>
      </c>
      <c r="P53" s="85">
        <f t="shared" ref="P53:P64" si="6">SUM(I53,M53)/G53</f>
        <v>1.4</v>
      </c>
      <c r="Q53" s="41">
        <f t="shared" ref="Q53:Q64" si="7">SUM(I53/H53)</f>
        <v>0.13333333333333333</v>
      </c>
      <c r="R53" s="42">
        <f t="shared" ref="R53:R64" si="8">SUM(N53/M53)</f>
        <v>0.125</v>
      </c>
      <c r="T53" s="6" t="s">
        <v>68</v>
      </c>
      <c r="U53" s="12" t="s">
        <v>112</v>
      </c>
    </row>
    <row r="54" spans="1:22" ht="12.75" customHeight="1">
      <c r="A54" s="28" t="s">
        <v>71</v>
      </c>
      <c r="B54" s="30">
        <v>4</v>
      </c>
      <c r="C54" s="30">
        <v>0</v>
      </c>
      <c r="D54" s="30">
        <v>0</v>
      </c>
      <c r="E54" s="30">
        <v>0</v>
      </c>
      <c r="F54" s="30">
        <v>1</v>
      </c>
      <c r="G54" s="31">
        <v>9</v>
      </c>
      <c r="H54" s="30">
        <v>38</v>
      </c>
      <c r="I54" s="30">
        <v>5</v>
      </c>
      <c r="J54" s="30">
        <v>3</v>
      </c>
      <c r="K54" s="30">
        <v>2</v>
      </c>
      <c r="L54" s="30">
        <v>0</v>
      </c>
      <c r="M54" s="30">
        <v>3</v>
      </c>
      <c r="N54" s="30">
        <v>7</v>
      </c>
      <c r="O54" s="85">
        <f t="shared" si="5"/>
        <v>1.5555555555555554</v>
      </c>
      <c r="P54" s="85">
        <f t="shared" si="6"/>
        <v>0.88888888888888884</v>
      </c>
      <c r="Q54" s="41">
        <f t="shared" si="7"/>
        <v>0.13157894736842105</v>
      </c>
      <c r="R54" s="42">
        <f t="shared" si="8"/>
        <v>2.3333333333333335</v>
      </c>
    </row>
    <row r="55" spans="1:22" ht="12.75" customHeight="1">
      <c r="A55" s="32" t="s">
        <v>72</v>
      </c>
      <c r="B55" s="30">
        <v>5</v>
      </c>
      <c r="C55" s="30">
        <v>1</v>
      </c>
      <c r="D55" s="30">
        <v>2</v>
      </c>
      <c r="E55" s="30">
        <v>0</v>
      </c>
      <c r="F55" s="30">
        <v>0</v>
      </c>
      <c r="G55" s="31">
        <v>16.3</v>
      </c>
      <c r="H55" s="30">
        <v>57</v>
      </c>
      <c r="I55" s="30">
        <v>8</v>
      </c>
      <c r="J55" s="30">
        <v>8</v>
      </c>
      <c r="K55" s="30">
        <v>8</v>
      </c>
      <c r="L55" s="30">
        <v>1</v>
      </c>
      <c r="M55" s="30">
        <v>8</v>
      </c>
      <c r="N55" s="30">
        <v>4</v>
      </c>
      <c r="O55" s="85">
        <f t="shared" si="5"/>
        <v>3.4355828220858897</v>
      </c>
      <c r="P55" s="85">
        <f t="shared" si="6"/>
        <v>0.98159509202453987</v>
      </c>
      <c r="Q55" s="41">
        <f t="shared" si="7"/>
        <v>0.14035087719298245</v>
      </c>
      <c r="R55" s="42">
        <f t="shared" si="8"/>
        <v>0.5</v>
      </c>
      <c r="T55" s="6" t="s">
        <v>52</v>
      </c>
      <c r="U55" s="5" t="s">
        <v>96</v>
      </c>
    </row>
    <row r="56" spans="1:22" ht="12.75" customHeight="1">
      <c r="A56" s="32" t="s">
        <v>74</v>
      </c>
      <c r="B56" s="30">
        <v>1</v>
      </c>
      <c r="C56" s="30">
        <v>1</v>
      </c>
      <c r="D56" s="30">
        <v>1</v>
      </c>
      <c r="E56" s="30">
        <v>0</v>
      </c>
      <c r="F56" s="30">
        <v>0</v>
      </c>
      <c r="G56" s="31">
        <v>4</v>
      </c>
      <c r="H56" s="30">
        <v>21</v>
      </c>
      <c r="I56" s="30">
        <v>5</v>
      </c>
      <c r="J56" s="30">
        <v>3</v>
      </c>
      <c r="K56" s="30">
        <v>2</v>
      </c>
      <c r="L56" s="30">
        <v>2</v>
      </c>
      <c r="M56" s="30">
        <v>2</v>
      </c>
      <c r="N56" s="30">
        <v>1</v>
      </c>
      <c r="O56" s="85">
        <f t="shared" si="5"/>
        <v>3.5</v>
      </c>
      <c r="P56" s="85">
        <f t="shared" si="6"/>
        <v>1.75</v>
      </c>
      <c r="Q56" s="41">
        <f t="shared" si="7"/>
        <v>0.23809523809523808</v>
      </c>
      <c r="R56" s="42">
        <f t="shared" si="8"/>
        <v>0.5</v>
      </c>
      <c r="T56" s="6" t="s">
        <v>84</v>
      </c>
      <c r="U56" s="5" t="s">
        <v>113</v>
      </c>
      <c r="V56" s="6"/>
    </row>
    <row r="57" spans="1:22" ht="12.75" customHeight="1">
      <c r="A57" s="28" t="s">
        <v>75</v>
      </c>
      <c r="B57" s="30" t="s">
        <v>48</v>
      </c>
      <c r="C57" s="30" t="s">
        <v>48</v>
      </c>
      <c r="D57" s="30" t="s">
        <v>48</v>
      </c>
      <c r="E57" s="30" t="s">
        <v>48</v>
      </c>
      <c r="F57" s="30" t="s">
        <v>48</v>
      </c>
      <c r="G57" s="31" t="s">
        <v>48</v>
      </c>
      <c r="H57" s="30" t="s">
        <v>48</v>
      </c>
      <c r="I57" s="30" t="s">
        <v>48</v>
      </c>
      <c r="J57" s="30" t="s">
        <v>48</v>
      </c>
      <c r="K57" s="30" t="s">
        <v>48</v>
      </c>
      <c r="L57" s="30" t="s">
        <v>48</v>
      </c>
      <c r="M57" s="30" t="s">
        <v>48</v>
      </c>
      <c r="N57" s="30" t="s">
        <v>48</v>
      </c>
      <c r="O57" s="85" t="e">
        <f t="shared" si="5"/>
        <v>#VALUE!</v>
      </c>
      <c r="P57" s="85" t="e">
        <f t="shared" si="6"/>
        <v>#VALUE!</v>
      </c>
      <c r="Q57" s="41" t="e">
        <f t="shared" si="7"/>
        <v>#VALUE!</v>
      </c>
      <c r="R57" s="42" t="e">
        <f t="shared" si="8"/>
        <v>#VALUE!</v>
      </c>
      <c r="T57" s="6" t="s">
        <v>85</v>
      </c>
      <c r="U57" s="5" t="s">
        <v>114</v>
      </c>
      <c r="V57" s="6"/>
    </row>
    <row r="58" spans="1:22" ht="12.75" customHeight="1">
      <c r="A58" s="32" t="s">
        <v>76</v>
      </c>
      <c r="B58" s="30">
        <v>14</v>
      </c>
      <c r="C58" s="30">
        <v>10</v>
      </c>
      <c r="D58" s="30">
        <v>8</v>
      </c>
      <c r="E58" s="30">
        <v>2</v>
      </c>
      <c r="F58" s="30">
        <v>0</v>
      </c>
      <c r="G58" s="31">
        <v>72</v>
      </c>
      <c r="H58" s="30">
        <v>302</v>
      </c>
      <c r="I58" s="30">
        <v>40</v>
      </c>
      <c r="J58" s="30">
        <v>32</v>
      </c>
      <c r="K58" s="30">
        <v>21</v>
      </c>
      <c r="L58" s="30">
        <v>6</v>
      </c>
      <c r="M58" s="30">
        <v>32</v>
      </c>
      <c r="N58" s="30">
        <v>92</v>
      </c>
      <c r="O58" s="85">
        <f t="shared" si="5"/>
        <v>2.041666666666667</v>
      </c>
      <c r="P58" s="85">
        <f t="shared" si="6"/>
        <v>1</v>
      </c>
      <c r="Q58" s="41">
        <f t="shared" si="7"/>
        <v>0.13245033112582782</v>
      </c>
      <c r="R58" s="42">
        <f t="shared" si="8"/>
        <v>2.875</v>
      </c>
      <c r="T58" s="6" t="s">
        <v>86</v>
      </c>
      <c r="U58" s="5" t="s">
        <v>115</v>
      </c>
      <c r="V58" s="6"/>
    </row>
    <row r="59" spans="1:22" ht="12.75" customHeight="1">
      <c r="A59" s="32" t="s">
        <v>78</v>
      </c>
      <c r="B59" s="30" t="s">
        <v>48</v>
      </c>
      <c r="C59" s="30" t="s">
        <v>48</v>
      </c>
      <c r="D59" s="30" t="s">
        <v>48</v>
      </c>
      <c r="E59" s="30" t="s">
        <v>48</v>
      </c>
      <c r="F59" s="30" t="s">
        <v>48</v>
      </c>
      <c r="G59" s="31" t="s">
        <v>48</v>
      </c>
      <c r="H59" s="30" t="s">
        <v>48</v>
      </c>
      <c r="I59" s="30" t="s">
        <v>48</v>
      </c>
      <c r="J59" s="30" t="s">
        <v>48</v>
      </c>
      <c r="K59" s="30" t="s">
        <v>48</v>
      </c>
      <c r="L59" s="30" t="s">
        <v>48</v>
      </c>
      <c r="M59" s="30" t="s">
        <v>48</v>
      </c>
      <c r="N59" s="30" t="s">
        <v>48</v>
      </c>
      <c r="O59" s="85" t="e">
        <f t="shared" si="5"/>
        <v>#VALUE!</v>
      </c>
      <c r="P59" s="85" t="e">
        <f t="shared" si="6"/>
        <v>#VALUE!</v>
      </c>
      <c r="Q59" s="41" t="e">
        <f t="shared" si="7"/>
        <v>#VALUE!</v>
      </c>
      <c r="R59" s="42" t="e">
        <f t="shared" si="8"/>
        <v>#VALUE!</v>
      </c>
      <c r="T59" s="6" t="s">
        <v>87</v>
      </c>
      <c r="U59" s="5" t="s">
        <v>116</v>
      </c>
      <c r="V59" s="6"/>
    </row>
    <row r="60" spans="1:22" ht="12.75" customHeight="1">
      <c r="A60" s="32" t="s">
        <v>79</v>
      </c>
      <c r="B60" s="30">
        <v>9</v>
      </c>
      <c r="C60" s="30">
        <v>7</v>
      </c>
      <c r="D60" s="30">
        <v>6</v>
      </c>
      <c r="E60" s="30">
        <v>0</v>
      </c>
      <c r="F60" s="30">
        <v>0</v>
      </c>
      <c r="G60" s="31">
        <v>22.3</v>
      </c>
      <c r="H60" s="30">
        <v>154</v>
      </c>
      <c r="I60" s="30">
        <v>15</v>
      </c>
      <c r="J60" s="30">
        <v>18</v>
      </c>
      <c r="K60" s="30">
        <v>13</v>
      </c>
      <c r="L60" s="30">
        <v>3</v>
      </c>
      <c r="M60" s="30">
        <v>36</v>
      </c>
      <c r="N60" s="30">
        <v>31</v>
      </c>
      <c r="O60" s="85">
        <f t="shared" si="5"/>
        <v>4.0807174887892375</v>
      </c>
      <c r="P60" s="85">
        <f t="shared" si="6"/>
        <v>2.2869955156950672</v>
      </c>
      <c r="Q60" s="41">
        <f t="shared" si="7"/>
        <v>9.7402597402597407E-2</v>
      </c>
      <c r="R60" s="42">
        <f t="shared" si="8"/>
        <v>0.86111111111111116</v>
      </c>
      <c r="T60" s="6" t="s">
        <v>88</v>
      </c>
      <c r="U60" s="5" t="s">
        <v>117</v>
      </c>
      <c r="V60" s="6"/>
    </row>
    <row r="61" spans="1:22" ht="12.75" customHeight="1">
      <c r="A61" s="28" t="s">
        <v>80</v>
      </c>
      <c r="B61" s="30">
        <v>8</v>
      </c>
      <c r="C61" s="30">
        <v>8</v>
      </c>
      <c r="D61" s="30">
        <v>5</v>
      </c>
      <c r="E61" s="30">
        <v>0</v>
      </c>
      <c r="F61" s="30">
        <v>0</v>
      </c>
      <c r="G61" s="31">
        <v>34.299999999999997</v>
      </c>
      <c r="H61" s="30">
        <v>165</v>
      </c>
      <c r="I61" s="30">
        <v>35</v>
      </c>
      <c r="J61" s="30">
        <v>29</v>
      </c>
      <c r="K61" s="30">
        <v>23</v>
      </c>
      <c r="L61" s="30">
        <v>8</v>
      </c>
      <c r="M61" s="30">
        <v>25</v>
      </c>
      <c r="N61" s="30">
        <v>26</v>
      </c>
      <c r="O61" s="85">
        <f t="shared" si="5"/>
        <v>4.6938775510204085</v>
      </c>
      <c r="P61" s="85">
        <f t="shared" si="6"/>
        <v>1.7492711370262393</v>
      </c>
      <c r="Q61" s="41">
        <f t="shared" si="7"/>
        <v>0.21212121212121213</v>
      </c>
      <c r="R61" s="42">
        <f t="shared" si="8"/>
        <v>1.04</v>
      </c>
      <c r="T61" s="6" t="s">
        <v>89</v>
      </c>
      <c r="U61" s="5" t="s">
        <v>118</v>
      </c>
      <c r="V61" s="6"/>
    </row>
    <row r="62" spans="1:22" ht="12.75" customHeight="1">
      <c r="A62" s="28" t="s">
        <v>81</v>
      </c>
      <c r="B62" s="30">
        <v>1</v>
      </c>
      <c r="C62" s="30">
        <v>0</v>
      </c>
      <c r="D62" s="30">
        <v>0</v>
      </c>
      <c r="E62" s="30">
        <v>0</v>
      </c>
      <c r="F62" s="30">
        <v>0</v>
      </c>
      <c r="G62" s="31">
        <v>0</v>
      </c>
      <c r="H62" s="30">
        <v>1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85" t="e">
        <f t="shared" si="5"/>
        <v>#DIV/0!</v>
      </c>
      <c r="P62" s="85" t="e">
        <f t="shared" si="6"/>
        <v>#DIV/0!</v>
      </c>
      <c r="Q62" s="41">
        <f t="shared" si="7"/>
        <v>0</v>
      </c>
      <c r="R62" s="42" t="e">
        <f t="shared" si="8"/>
        <v>#DIV/0!</v>
      </c>
      <c r="T62" s="6" t="s">
        <v>56</v>
      </c>
      <c r="U62" s="5" t="s">
        <v>100</v>
      </c>
      <c r="V62" s="6"/>
    </row>
    <row r="63" spans="1:22" ht="12.75" customHeight="1">
      <c r="A63" s="104" t="s">
        <v>82</v>
      </c>
      <c r="B63" s="115">
        <v>1</v>
      </c>
      <c r="C63" s="115">
        <v>0</v>
      </c>
      <c r="D63" s="115">
        <v>0</v>
      </c>
      <c r="E63" s="115">
        <v>0</v>
      </c>
      <c r="F63" s="115">
        <v>0</v>
      </c>
      <c r="G63" s="116">
        <v>1</v>
      </c>
      <c r="H63" s="115">
        <v>4</v>
      </c>
      <c r="I63" s="115">
        <v>1</v>
      </c>
      <c r="J63" s="115">
        <v>1</v>
      </c>
      <c r="K63" s="115">
        <v>1</v>
      </c>
      <c r="L63" s="115">
        <v>0</v>
      </c>
      <c r="M63" s="115">
        <v>0</v>
      </c>
      <c r="N63" s="115">
        <v>0</v>
      </c>
      <c r="O63" s="85">
        <f t="shared" si="5"/>
        <v>7</v>
      </c>
      <c r="P63" s="85">
        <f t="shared" si="6"/>
        <v>1</v>
      </c>
      <c r="Q63" s="41">
        <f t="shared" si="7"/>
        <v>0.25</v>
      </c>
      <c r="R63" s="42" t="e">
        <f t="shared" si="8"/>
        <v>#DIV/0!</v>
      </c>
      <c r="T63" s="6" t="s">
        <v>55</v>
      </c>
      <c r="U63" s="5" t="s">
        <v>99</v>
      </c>
      <c r="V63" s="6"/>
    </row>
    <row r="64" spans="1:22" ht="12.75" customHeight="1" thickBot="1">
      <c r="A64" s="62" t="s">
        <v>83</v>
      </c>
      <c r="B64" s="63"/>
      <c r="C64" s="86">
        <f t="shared" ref="C64:N64" si="9">SUM(C53:C63)</f>
        <v>27</v>
      </c>
      <c r="D64" s="86">
        <f t="shared" si="9"/>
        <v>24</v>
      </c>
      <c r="E64" s="86">
        <f t="shared" si="9"/>
        <v>2</v>
      </c>
      <c r="F64" s="86">
        <f t="shared" si="9"/>
        <v>1</v>
      </c>
      <c r="G64" s="86">
        <f t="shared" si="9"/>
        <v>168.89999999999998</v>
      </c>
      <c r="H64" s="86">
        <f t="shared" si="9"/>
        <v>787</v>
      </c>
      <c r="I64" s="86">
        <f t="shared" si="9"/>
        <v>115</v>
      </c>
      <c r="J64" s="86">
        <f t="shared" si="9"/>
        <v>101</v>
      </c>
      <c r="K64" s="86">
        <f t="shared" si="9"/>
        <v>77</v>
      </c>
      <c r="L64" s="86">
        <f t="shared" si="9"/>
        <v>20</v>
      </c>
      <c r="M64" s="86">
        <f t="shared" si="9"/>
        <v>114</v>
      </c>
      <c r="N64" s="86">
        <f t="shared" si="9"/>
        <v>162</v>
      </c>
      <c r="O64" s="139">
        <f t="shared" si="5"/>
        <v>3.1912374185908829</v>
      </c>
      <c r="P64" s="139">
        <f t="shared" si="6"/>
        <v>1.3558318531675551</v>
      </c>
      <c r="Q64" s="140">
        <f t="shared" si="7"/>
        <v>0.14612452350698857</v>
      </c>
      <c r="R64" s="141">
        <f t="shared" si="8"/>
        <v>1.4210526315789473</v>
      </c>
      <c r="T64" s="6" t="s">
        <v>90</v>
      </c>
      <c r="U64" s="5" t="s">
        <v>119</v>
      </c>
    </row>
    <row r="65" spans="1:22" ht="12.75" customHeight="1" thickBot="1">
      <c r="T65" s="6" t="s">
        <v>91</v>
      </c>
      <c r="U65" s="5" t="s">
        <v>120</v>
      </c>
    </row>
    <row r="66" spans="1:22" ht="12.75" customHeight="1" thickBot="1">
      <c r="A66" s="106" t="s">
        <v>254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8"/>
      <c r="P66" s="108"/>
      <c r="Q66" s="108"/>
      <c r="R66" s="109"/>
      <c r="T66" s="6" t="s">
        <v>61</v>
      </c>
      <c r="U66" s="5" t="s">
        <v>105</v>
      </c>
    </row>
    <row r="67" spans="1:22" ht="12.75" customHeight="1">
      <c r="A67" s="35" t="s">
        <v>151</v>
      </c>
      <c r="B67" s="34" t="s">
        <v>52</v>
      </c>
      <c r="C67" s="34" t="s">
        <v>53</v>
      </c>
      <c r="D67" s="34" t="s">
        <v>54</v>
      </c>
      <c r="E67" s="34" t="s">
        <v>55</v>
      </c>
      <c r="F67" s="34" t="s">
        <v>56</v>
      </c>
      <c r="G67" s="34" t="s">
        <v>57</v>
      </c>
      <c r="H67" s="34" t="s">
        <v>58</v>
      </c>
      <c r="I67" s="34" t="s">
        <v>59</v>
      </c>
      <c r="J67" s="34" t="s">
        <v>60</v>
      </c>
      <c r="K67" s="34" t="s">
        <v>61</v>
      </c>
      <c r="L67" s="34" t="s">
        <v>62</v>
      </c>
      <c r="M67" s="34" t="s">
        <v>63</v>
      </c>
      <c r="N67" s="34" t="s">
        <v>64</v>
      </c>
      <c r="O67" s="34" t="s">
        <v>65</v>
      </c>
      <c r="P67" s="34" t="s">
        <v>66</v>
      </c>
      <c r="Q67" s="34" t="s">
        <v>67</v>
      </c>
      <c r="R67" s="33" t="s">
        <v>68</v>
      </c>
      <c r="T67" s="6" t="s">
        <v>62</v>
      </c>
      <c r="U67" s="5" t="s">
        <v>106</v>
      </c>
    </row>
    <row r="68" spans="1:22" ht="12.75" customHeight="1">
      <c r="A68" s="28" t="s">
        <v>69</v>
      </c>
      <c r="B68" s="29">
        <v>17</v>
      </c>
      <c r="C68" s="29">
        <v>68</v>
      </c>
      <c r="D68" s="29">
        <v>53</v>
      </c>
      <c r="E68" s="29">
        <v>20</v>
      </c>
      <c r="F68" s="29">
        <v>28</v>
      </c>
      <c r="G68" s="29">
        <v>4</v>
      </c>
      <c r="H68" s="29">
        <v>1</v>
      </c>
      <c r="I68" s="29">
        <v>0</v>
      </c>
      <c r="J68" s="29">
        <v>19</v>
      </c>
      <c r="K68" s="29">
        <v>13</v>
      </c>
      <c r="L68" s="29">
        <v>4</v>
      </c>
      <c r="M68" s="29">
        <v>4</v>
      </c>
      <c r="N68" s="29">
        <v>34</v>
      </c>
      <c r="O68" s="41">
        <f>SUM(F68/D68)</f>
        <v>0.52830188679245282</v>
      </c>
      <c r="P68" s="41">
        <f>SUM(F68,K68)/C68</f>
        <v>0.6029411764705882</v>
      </c>
      <c r="Q68" s="41">
        <f>SUM(N68/D68)</f>
        <v>0.64150943396226412</v>
      </c>
      <c r="R68" s="42">
        <f>SUM(P68:Q68)</f>
        <v>1.2444506104328523</v>
      </c>
      <c r="T68" s="6" t="s">
        <v>92</v>
      </c>
      <c r="U68" s="5" t="s">
        <v>121</v>
      </c>
    </row>
    <row r="69" spans="1:22" ht="12.75" customHeight="1">
      <c r="A69" s="32" t="s">
        <v>70</v>
      </c>
      <c r="B69" s="27">
        <v>14</v>
      </c>
      <c r="C69" s="27">
        <v>50</v>
      </c>
      <c r="D69" s="27">
        <v>35</v>
      </c>
      <c r="E69" s="27">
        <v>11</v>
      </c>
      <c r="F69" s="27">
        <v>9</v>
      </c>
      <c r="G69" s="27">
        <v>1</v>
      </c>
      <c r="H69" s="27">
        <v>0</v>
      </c>
      <c r="I69" s="27">
        <v>0</v>
      </c>
      <c r="J69" s="27">
        <v>7</v>
      </c>
      <c r="K69" s="27">
        <v>14</v>
      </c>
      <c r="L69" s="27">
        <v>7</v>
      </c>
      <c r="M69" s="27">
        <v>2</v>
      </c>
      <c r="N69" s="27">
        <v>10</v>
      </c>
      <c r="O69" s="41">
        <f t="shared" ref="O69:O82" si="10">SUM(F69/D69)</f>
        <v>0.25714285714285712</v>
      </c>
      <c r="P69" s="41">
        <f t="shared" ref="P69:P82" si="11">SUM(F69,K69)/C69</f>
        <v>0.46</v>
      </c>
      <c r="Q69" s="41">
        <f t="shared" ref="Q69:Q82" si="12">SUM(N69/D69)</f>
        <v>0.2857142857142857</v>
      </c>
      <c r="R69" s="42">
        <f t="shared" ref="R69:R82" si="13">SUM(P69:Q69)</f>
        <v>0.74571428571428577</v>
      </c>
      <c r="T69" s="6" t="s">
        <v>93</v>
      </c>
      <c r="U69" s="36" t="s">
        <v>122</v>
      </c>
    </row>
    <row r="70" spans="1:22" ht="12.75" customHeight="1">
      <c r="A70" s="28" t="s">
        <v>71</v>
      </c>
      <c r="B70" s="27">
        <v>17</v>
      </c>
      <c r="C70" s="27">
        <v>55</v>
      </c>
      <c r="D70" s="27">
        <v>43</v>
      </c>
      <c r="E70" s="27">
        <v>14</v>
      </c>
      <c r="F70" s="27">
        <v>17</v>
      </c>
      <c r="G70" s="27">
        <v>2</v>
      </c>
      <c r="H70" s="27">
        <v>0</v>
      </c>
      <c r="I70" s="27">
        <v>0</v>
      </c>
      <c r="J70" s="27">
        <v>19</v>
      </c>
      <c r="K70" s="27">
        <v>8</v>
      </c>
      <c r="L70" s="27">
        <v>5</v>
      </c>
      <c r="M70" s="27">
        <v>3</v>
      </c>
      <c r="N70" s="27">
        <v>16</v>
      </c>
      <c r="O70" s="41">
        <f t="shared" si="10"/>
        <v>0.39534883720930231</v>
      </c>
      <c r="P70" s="41">
        <f t="shared" si="11"/>
        <v>0.45454545454545453</v>
      </c>
      <c r="Q70" s="41">
        <f t="shared" si="12"/>
        <v>0.37209302325581395</v>
      </c>
      <c r="R70" s="42">
        <f t="shared" si="13"/>
        <v>0.82663847780126853</v>
      </c>
      <c r="T70" s="6" t="s">
        <v>94</v>
      </c>
      <c r="U70" s="5" t="s">
        <v>123</v>
      </c>
    </row>
    <row r="71" spans="1:22" ht="12.75" customHeight="1">
      <c r="A71" s="28" t="s">
        <v>72</v>
      </c>
      <c r="B71" s="29">
        <v>16</v>
      </c>
      <c r="C71" s="27">
        <v>67</v>
      </c>
      <c r="D71" s="27">
        <v>54</v>
      </c>
      <c r="E71" s="29">
        <v>21</v>
      </c>
      <c r="F71" s="27">
        <v>21</v>
      </c>
      <c r="G71" s="29">
        <v>2</v>
      </c>
      <c r="H71" s="29">
        <v>0</v>
      </c>
      <c r="I71" s="29">
        <v>0</v>
      </c>
      <c r="J71" s="29">
        <v>14</v>
      </c>
      <c r="K71" s="27">
        <v>12</v>
      </c>
      <c r="L71" s="29">
        <v>2</v>
      </c>
      <c r="M71" s="29">
        <v>6</v>
      </c>
      <c r="N71" s="27">
        <v>24</v>
      </c>
      <c r="O71" s="41">
        <f t="shared" si="10"/>
        <v>0.3888888888888889</v>
      </c>
      <c r="P71" s="41">
        <f t="shared" si="11"/>
        <v>0.4925373134328358</v>
      </c>
      <c r="Q71" s="41">
        <f t="shared" si="12"/>
        <v>0.44444444444444442</v>
      </c>
      <c r="R71" s="42">
        <f t="shared" si="13"/>
        <v>0.93698175787728022</v>
      </c>
      <c r="T71" s="6" t="s">
        <v>95</v>
      </c>
      <c r="U71" s="12" t="s">
        <v>124</v>
      </c>
      <c r="V71" s="6"/>
    </row>
    <row r="72" spans="1:22" ht="12.75" customHeight="1">
      <c r="A72" s="28" t="s">
        <v>73</v>
      </c>
      <c r="B72" s="29">
        <v>14</v>
      </c>
      <c r="C72" s="29">
        <v>52</v>
      </c>
      <c r="D72" s="29">
        <v>45</v>
      </c>
      <c r="E72" s="29">
        <v>18</v>
      </c>
      <c r="F72" s="29">
        <v>20</v>
      </c>
      <c r="G72" s="27">
        <v>3</v>
      </c>
      <c r="H72" s="27">
        <v>0</v>
      </c>
      <c r="I72" s="27">
        <v>0</v>
      </c>
      <c r="J72" s="27">
        <v>19</v>
      </c>
      <c r="K72" s="27">
        <v>5</v>
      </c>
      <c r="L72" s="27">
        <v>2</v>
      </c>
      <c r="M72" s="27">
        <v>4</v>
      </c>
      <c r="N72" s="27">
        <v>23</v>
      </c>
      <c r="O72" s="41">
        <f t="shared" si="10"/>
        <v>0.44444444444444442</v>
      </c>
      <c r="P72" s="41">
        <f t="shared" si="11"/>
        <v>0.48076923076923078</v>
      </c>
      <c r="Q72" s="41">
        <f t="shared" si="12"/>
        <v>0.51111111111111107</v>
      </c>
      <c r="R72" s="42">
        <f t="shared" si="13"/>
        <v>0.99188034188034191</v>
      </c>
    </row>
    <row r="73" spans="1:22" ht="12.75" customHeight="1">
      <c r="A73" s="28" t="s">
        <v>74</v>
      </c>
      <c r="B73" s="29">
        <v>12</v>
      </c>
      <c r="C73" s="29">
        <v>40</v>
      </c>
      <c r="D73" s="29">
        <v>31</v>
      </c>
      <c r="E73" s="29">
        <v>11</v>
      </c>
      <c r="F73" s="29">
        <v>15</v>
      </c>
      <c r="G73" s="29">
        <v>1</v>
      </c>
      <c r="H73" s="29">
        <v>0</v>
      </c>
      <c r="I73" s="29">
        <v>0</v>
      </c>
      <c r="J73" s="29">
        <v>12</v>
      </c>
      <c r="K73" s="29">
        <v>7</v>
      </c>
      <c r="L73" s="29">
        <v>2</v>
      </c>
      <c r="M73" s="29">
        <v>3</v>
      </c>
      <c r="N73" s="29">
        <v>17</v>
      </c>
      <c r="O73" s="41">
        <f t="shared" si="10"/>
        <v>0.4838709677419355</v>
      </c>
      <c r="P73" s="41">
        <f t="shared" si="11"/>
        <v>0.55000000000000004</v>
      </c>
      <c r="Q73" s="41">
        <f t="shared" si="12"/>
        <v>0.54838709677419351</v>
      </c>
      <c r="R73" s="42">
        <f t="shared" si="13"/>
        <v>1.0983870967741935</v>
      </c>
      <c r="T73" s="6" t="s">
        <v>52</v>
      </c>
      <c r="U73" s="36" t="s">
        <v>96</v>
      </c>
    </row>
    <row r="74" spans="1:22" ht="12.75" customHeight="1">
      <c r="A74" s="28" t="s">
        <v>75</v>
      </c>
      <c r="B74" s="30">
        <v>1</v>
      </c>
      <c r="C74" s="30">
        <v>4</v>
      </c>
      <c r="D74" s="30">
        <v>4</v>
      </c>
      <c r="E74" s="30">
        <v>0</v>
      </c>
      <c r="F74" s="30">
        <v>1</v>
      </c>
      <c r="G74" s="27">
        <v>0</v>
      </c>
      <c r="H74" s="30">
        <v>0</v>
      </c>
      <c r="I74" s="30">
        <v>0</v>
      </c>
      <c r="J74" s="30">
        <v>0</v>
      </c>
      <c r="K74" s="30">
        <v>0</v>
      </c>
      <c r="L74" s="30">
        <v>1</v>
      </c>
      <c r="M74" s="30">
        <v>0</v>
      </c>
      <c r="N74" s="30">
        <v>1</v>
      </c>
      <c r="O74" s="41">
        <f t="shared" si="10"/>
        <v>0.25</v>
      </c>
      <c r="P74" s="41">
        <f t="shared" si="11"/>
        <v>0.25</v>
      </c>
      <c r="Q74" s="41">
        <f t="shared" si="12"/>
        <v>0.25</v>
      </c>
      <c r="R74" s="42">
        <f t="shared" si="13"/>
        <v>0.5</v>
      </c>
      <c r="T74" s="6" t="s">
        <v>53</v>
      </c>
      <c r="U74" s="5" t="s">
        <v>97</v>
      </c>
    </row>
    <row r="75" spans="1:22" ht="12.75" customHeight="1">
      <c r="A75" s="28" t="s">
        <v>76</v>
      </c>
      <c r="B75" s="29">
        <v>20</v>
      </c>
      <c r="C75" s="29">
        <v>80</v>
      </c>
      <c r="D75" s="29">
        <v>64</v>
      </c>
      <c r="E75" s="29">
        <v>27</v>
      </c>
      <c r="F75" s="29">
        <v>32</v>
      </c>
      <c r="G75" s="27">
        <v>7</v>
      </c>
      <c r="H75" s="27">
        <v>1</v>
      </c>
      <c r="I75" s="27">
        <v>0</v>
      </c>
      <c r="J75" s="27">
        <v>26</v>
      </c>
      <c r="K75" s="27">
        <v>15</v>
      </c>
      <c r="L75" s="27">
        <v>1</v>
      </c>
      <c r="M75" s="27">
        <v>4</v>
      </c>
      <c r="N75" s="27">
        <v>41</v>
      </c>
      <c r="O75" s="41">
        <f t="shared" si="10"/>
        <v>0.5</v>
      </c>
      <c r="P75" s="41">
        <f t="shared" si="11"/>
        <v>0.58750000000000002</v>
      </c>
      <c r="Q75" s="41">
        <f t="shared" si="12"/>
        <v>0.640625</v>
      </c>
      <c r="R75" s="42">
        <f t="shared" si="13"/>
        <v>1.2281249999999999</v>
      </c>
      <c r="T75" s="6" t="s">
        <v>54</v>
      </c>
      <c r="U75" s="5" t="s">
        <v>98</v>
      </c>
    </row>
    <row r="76" spans="1:22" ht="12.75" customHeight="1">
      <c r="A76" s="28" t="s">
        <v>77</v>
      </c>
      <c r="B76" s="27">
        <v>16</v>
      </c>
      <c r="C76" s="27">
        <v>50</v>
      </c>
      <c r="D76" s="27">
        <v>43</v>
      </c>
      <c r="E76" s="27">
        <v>7</v>
      </c>
      <c r="F76" s="27">
        <v>8</v>
      </c>
      <c r="G76" s="27">
        <v>0</v>
      </c>
      <c r="H76" s="27">
        <v>0</v>
      </c>
      <c r="I76" s="27">
        <v>0</v>
      </c>
      <c r="J76" s="27">
        <v>8</v>
      </c>
      <c r="K76" s="27">
        <v>7</v>
      </c>
      <c r="L76" s="27">
        <v>25</v>
      </c>
      <c r="M76" s="27">
        <v>0</v>
      </c>
      <c r="N76" s="27">
        <v>10</v>
      </c>
      <c r="O76" s="41">
        <f t="shared" si="10"/>
        <v>0.18604651162790697</v>
      </c>
      <c r="P76" s="41">
        <f t="shared" si="11"/>
        <v>0.3</v>
      </c>
      <c r="Q76" s="41">
        <f t="shared" si="12"/>
        <v>0.23255813953488372</v>
      </c>
      <c r="R76" s="42">
        <f t="shared" si="13"/>
        <v>0.53255813953488373</v>
      </c>
      <c r="T76" s="6" t="s">
        <v>55</v>
      </c>
      <c r="U76" s="5" t="s">
        <v>99</v>
      </c>
    </row>
    <row r="77" spans="1:22" ht="12.75" customHeight="1">
      <c r="A77" s="28" t="s">
        <v>78</v>
      </c>
      <c r="B77" s="16">
        <v>2</v>
      </c>
      <c r="C77" s="16">
        <v>7</v>
      </c>
      <c r="D77" s="16">
        <v>6</v>
      </c>
      <c r="E77" s="16">
        <v>1</v>
      </c>
      <c r="F77" s="16">
        <v>4</v>
      </c>
      <c r="G77" s="16">
        <v>0</v>
      </c>
      <c r="H77" s="16">
        <v>0</v>
      </c>
      <c r="I77" s="16">
        <v>0</v>
      </c>
      <c r="J77" s="16">
        <v>3</v>
      </c>
      <c r="K77" s="16">
        <v>1</v>
      </c>
      <c r="L77" s="16">
        <v>1</v>
      </c>
      <c r="M77" s="16">
        <v>0</v>
      </c>
      <c r="N77" s="16">
        <v>4</v>
      </c>
      <c r="O77" s="41">
        <f t="shared" si="10"/>
        <v>0.66666666666666663</v>
      </c>
      <c r="P77" s="41">
        <f t="shared" si="11"/>
        <v>0.7142857142857143</v>
      </c>
      <c r="Q77" s="41">
        <f t="shared" si="12"/>
        <v>0.66666666666666663</v>
      </c>
      <c r="R77" s="42">
        <f t="shared" si="13"/>
        <v>1.3809523809523809</v>
      </c>
      <c r="T77" s="6" t="s">
        <v>56</v>
      </c>
      <c r="U77" s="5" t="s">
        <v>100</v>
      </c>
    </row>
    <row r="78" spans="1:22" ht="12.75" customHeight="1">
      <c r="A78" s="28" t="s">
        <v>79</v>
      </c>
      <c r="B78" s="29">
        <v>17</v>
      </c>
      <c r="C78" s="27">
        <v>65</v>
      </c>
      <c r="D78" s="27">
        <v>43</v>
      </c>
      <c r="E78" s="29">
        <v>28</v>
      </c>
      <c r="F78" s="27">
        <v>28</v>
      </c>
      <c r="G78" s="29">
        <v>3</v>
      </c>
      <c r="H78" s="29">
        <v>2</v>
      </c>
      <c r="I78" s="29">
        <v>1</v>
      </c>
      <c r="J78" s="29">
        <v>17</v>
      </c>
      <c r="K78" s="27">
        <v>18</v>
      </c>
      <c r="L78" s="29">
        <v>2</v>
      </c>
      <c r="M78" s="29">
        <v>13</v>
      </c>
      <c r="N78" s="27">
        <v>35</v>
      </c>
      <c r="O78" s="41">
        <f t="shared" si="10"/>
        <v>0.65116279069767447</v>
      </c>
      <c r="P78" s="41">
        <f t="shared" si="11"/>
        <v>0.70769230769230773</v>
      </c>
      <c r="Q78" s="41">
        <f t="shared" si="12"/>
        <v>0.81395348837209303</v>
      </c>
      <c r="R78" s="42">
        <f t="shared" si="13"/>
        <v>1.5216457960644008</v>
      </c>
      <c r="T78" s="6" t="s">
        <v>57</v>
      </c>
      <c r="U78" s="5" t="s">
        <v>101</v>
      </c>
    </row>
    <row r="79" spans="1:22" ht="12.75" customHeight="1">
      <c r="A79" s="28" t="s">
        <v>80</v>
      </c>
      <c r="B79" s="27">
        <v>19</v>
      </c>
      <c r="C79" s="27">
        <v>66</v>
      </c>
      <c r="D79" s="27">
        <v>48</v>
      </c>
      <c r="E79" s="27">
        <v>20</v>
      </c>
      <c r="F79" s="27">
        <v>18</v>
      </c>
      <c r="G79" s="27">
        <v>2</v>
      </c>
      <c r="H79" s="27">
        <v>0</v>
      </c>
      <c r="I79" s="27">
        <v>0</v>
      </c>
      <c r="J79" s="27">
        <v>21</v>
      </c>
      <c r="K79" s="27">
        <v>18</v>
      </c>
      <c r="L79" s="27">
        <v>8</v>
      </c>
      <c r="M79" s="27">
        <v>8</v>
      </c>
      <c r="N79" s="27">
        <v>22</v>
      </c>
      <c r="O79" s="41">
        <f t="shared" si="10"/>
        <v>0.375</v>
      </c>
      <c r="P79" s="41">
        <f t="shared" si="11"/>
        <v>0.54545454545454541</v>
      </c>
      <c r="Q79" s="41">
        <f t="shared" si="12"/>
        <v>0.45833333333333331</v>
      </c>
      <c r="R79" s="42">
        <f t="shared" si="13"/>
        <v>1.0037878787878787</v>
      </c>
      <c r="T79" s="6" t="s">
        <v>58</v>
      </c>
      <c r="U79" s="5" t="s">
        <v>102</v>
      </c>
    </row>
    <row r="80" spans="1:22" ht="12.75" customHeight="1">
      <c r="A80" s="28" t="s">
        <v>81</v>
      </c>
      <c r="B80" s="27">
        <v>15</v>
      </c>
      <c r="C80" s="27">
        <v>64</v>
      </c>
      <c r="D80" s="27">
        <v>54</v>
      </c>
      <c r="E80" s="27">
        <v>23</v>
      </c>
      <c r="F80" s="27">
        <v>25</v>
      </c>
      <c r="G80" s="27">
        <v>9</v>
      </c>
      <c r="H80" s="27">
        <v>1</v>
      </c>
      <c r="I80" s="27">
        <v>0</v>
      </c>
      <c r="J80" s="27">
        <v>23</v>
      </c>
      <c r="K80" s="27">
        <v>5</v>
      </c>
      <c r="L80" s="27">
        <v>0</v>
      </c>
      <c r="M80" s="27">
        <v>8</v>
      </c>
      <c r="N80" s="27">
        <v>37</v>
      </c>
      <c r="O80" s="41">
        <f t="shared" si="10"/>
        <v>0.46296296296296297</v>
      </c>
      <c r="P80" s="41">
        <f t="shared" si="11"/>
        <v>0.46875</v>
      </c>
      <c r="Q80" s="41">
        <f t="shared" si="12"/>
        <v>0.68518518518518523</v>
      </c>
      <c r="R80" s="42">
        <f t="shared" si="13"/>
        <v>1.1539351851851851</v>
      </c>
      <c r="T80" s="6" t="s">
        <v>59</v>
      </c>
      <c r="U80" s="5" t="s">
        <v>103</v>
      </c>
    </row>
    <row r="81" spans="1:22" ht="12.75" customHeight="1">
      <c r="A81" s="28" t="s">
        <v>82</v>
      </c>
      <c r="B81" s="27">
        <v>18</v>
      </c>
      <c r="C81" s="27">
        <v>69</v>
      </c>
      <c r="D81" s="27">
        <v>62</v>
      </c>
      <c r="E81" s="27">
        <v>19</v>
      </c>
      <c r="F81" s="27">
        <v>27</v>
      </c>
      <c r="G81" s="27">
        <v>6</v>
      </c>
      <c r="H81" s="27">
        <v>3</v>
      </c>
      <c r="I81" s="27">
        <v>0</v>
      </c>
      <c r="J81" s="27">
        <v>24</v>
      </c>
      <c r="K81" s="27">
        <v>5</v>
      </c>
      <c r="L81" s="27">
        <v>4</v>
      </c>
      <c r="M81" s="27">
        <v>2</v>
      </c>
      <c r="N81" s="27">
        <v>40</v>
      </c>
      <c r="O81" s="41">
        <f t="shared" si="10"/>
        <v>0.43548387096774194</v>
      </c>
      <c r="P81" s="41">
        <f t="shared" si="11"/>
        <v>0.46376811594202899</v>
      </c>
      <c r="Q81" s="41">
        <f t="shared" si="12"/>
        <v>0.64516129032258063</v>
      </c>
      <c r="R81" s="42">
        <f t="shared" si="13"/>
        <v>1.1089294062646096</v>
      </c>
      <c r="T81" s="6" t="s">
        <v>60</v>
      </c>
      <c r="U81" s="5" t="s">
        <v>104</v>
      </c>
    </row>
    <row r="82" spans="1:22" ht="12.75" customHeight="1">
      <c r="A82" s="24" t="s">
        <v>83</v>
      </c>
      <c r="B82" s="23"/>
      <c r="C82" s="39">
        <f t="shared" ref="C82:N82" si="14">SUM(C68:C81)</f>
        <v>737</v>
      </c>
      <c r="D82" s="39">
        <f t="shared" si="14"/>
        <v>585</v>
      </c>
      <c r="E82" s="39">
        <f t="shared" si="14"/>
        <v>220</v>
      </c>
      <c r="F82" s="39">
        <f t="shared" si="14"/>
        <v>253</v>
      </c>
      <c r="G82" s="39">
        <f t="shared" si="14"/>
        <v>40</v>
      </c>
      <c r="H82" s="39">
        <f t="shared" si="14"/>
        <v>8</v>
      </c>
      <c r="I82" s="39">
        <f t="shared" si="14"/>
        <v>1</v>
      </c>
      <c r="J82" s="39">
        <f t="shared" si="14"/>
        <v>212</v>
      </c>
      <c r="K82" s="39">
        <f t="shared" si="14"/>
        <v>128</v>
      </c>
      <c r="L82" s="39">
        <f t="shared" si="14"/>
        <v>64</v>
      </c>
      <c r="M82" s="39">
        <f t="shared" si="14"/>
        <v>57</v>
      </c>
      <c r="N82" s="39">
        <f t="shared" si="14"/>
        <v>314</v>
      </c>
      <c r="O82" s="41">
        <f t="shared" si="10"/>
        <v>0.4324786324786325</v>
      </c>
      <c r="P82" s="41">
        <f t="shared" si="11"/>
        <v>0.51696065128900948</v>
      </c>
      <c r="Q82" s="41">
        <f t="shared" si="12"/>
        <v>0.53675213675213673</v>
      </c>
      <c r="R82" s="42">
        <f t="shared" si="13"/>
        <v>1.0537127880411461</v>
      </c>
      <c r="T82" s="6" t="s">
        <v>61</v>
      </c>
      <c r="U82" s="5" t="s">
        <v>105</v>
      </c>
    </row>
    <row r="83" spans="1:22" ht="12.75" customHeight="1" thickBot="1">
      <c r="A83" s="2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6"/>
      <c r="P83" s="46"/>
      <c r="Q83" s="46"/>
      <c r="R83" s="84"/>
      <c r="T83" s="6" t="s">
        <v>62</v>
      </c>
      <c r="U83" s="5" t="s">
        <v>106</v>
      </c>
    </row>
    <row r="84" spans="1:22" ht="12.75" customHeight="1">
      <c r="A84" s="35" t="s">
        <v>152</v>
      </c>
      <c r="B84" s="39" t="s">
        <v>52</v>
      </c>
      <c r="C84" s="39" t="s">
        <v>84</v>
      </c>
      <c r="D84" s="39" t="s">
        <v>85</v>
      </c>
      <c r="E84" s="39" t="s">
        <v>86</v>
      </c>
      <c r="F84" s="39" t="s">
        <v>87</v>
      </c>
      <c r="G84" s="39" t="s">
        <v>88</v>
      </c>
      <c r="H84" s="39" t="s">
        <v>89</v>
      </c>
      <c r="I84" s="39" t="s">
        <v>56</v>
      </c>
      <c r="J84" s="39" t="s">
        <v>55</v>
      </c>
      <c r="K84" s="39" t="s">
        <v>90</v>
      </c>
      <c r="L84" s="39" t="s">
        <v>91</v>
      </c>
      <c r="M84" s="39" t="s">
        <v>61</v>
      </c>
      <c r="N84" s="39" t="s">
        <v>62</v>
      </c>
      <c r="O84" s="39" t="s">
        <v>92</v>
      </c>
      <c r="P84" s="39" t="s">
        <v>93</v>
      </c>
      <c r="Q84" s="39" t="s">
        <v>94</v>
      </c>
      <c r="R84" s="55" t="s">
        <v>95</v>
      </c>
      <c r="T84" s="6" t="s">
        <v>63</v>
      </c>
      <c r="U84" s="5" t="s">
        <v>107</v>
      </c>
    </row>
    <row r="85" spans="1:22" ht="12.75" customHeight="1">
      <c r="A85" s="28" t="s">
        <v>69</v>
      </c>
      <c r="B85" s="30">
        <v>3</v>
      </c>
      <c r="C85" s="30">
        <v>0</v>
      </c>
      <c r="D85" s="30">
        <v>2</v>
      </c>
      <c r="E85" s="30">
        <v>0</v>
      </c>
      <c r="F85" s="30">
        <v>0</v>
      </c>
      <c r="G85" s="31">
        <v>8</v>
      </c>
      <c r="H85" s="30">
        <v>39</v>
      </c>
      <c r="I85" s="30">
        <v>6</v>
      </c>
      <c r="J85" s="30">
        <v>7</v>
      </c>
      <c r="K85" s="30">
        <v>7</v>
      </c>
      <c r="L85" s="30">
        <v>0</v>
      </c>
      <c r="M85" s="30">
        <v>8</v>
      </c>
      <c r="N85" s="30">
        <v>1</v>
      </c>
      <c r="O85" s="85">
        <f t="shared" ref="O85:O96" si="15">SUM(K85/G85)*7</f>
        <v>6.125</v>
      </c>
      <c r="P85" s="85">
        <f t="shared" ref="P85:P96" si="16">SUM(I85,M85)/G85</f>
        <v>1.75</v>
      </c>
      <c r="Q85" s="41">
        <f t="shared" ref="Q85:Q96" si="17">SUM(I85/H85)</f>
        <v>0.15384615384615385</v>
      </c>
      <c r="R85" s="42">
        <f t="shared" ref="R85:R96" si="18">SUM(N85/M85)</f>
        <v>0.125</v>
      </c>
      <c r="T85" s="6" t="s">
        <v>64</v>
      </c>
      <c r="U85" s="5" t="s">
        <v>108</v>
      </c>
    </row>
    <row r="86" spans="1:22" ht="12.75" customHeight="1">
      <c r="A86" s="28" t="s">
        <v>71</v>
      </c>
      <c r="B86" s="30">
        <v>4</v>
      </c>
      <c r="C86" s="30">
        <v>0</v>
      </c>
      <c r="D86" s="30">
        <v>0</v>
      </c>
      <c r="E86" s="30">
        <v>0</v>
      </c>
      <c r="F86" s="30">
        <v>1</v>
      </c>
      <c r="G86" s="31">
        <v>9</v>
      </c>
      <c r="H86" s="30">
        <v>38</v>
      </c>
      <c r="I86" s="30">
        <v>5</v>
      </c>
      <c r="J86" s="30">
        <v>3</v>
      </c>
      <c r="K86" s="30">
        <v>2</v>
      </c>
      <c r="L86" s="30">
        <v>0</v>
      </c>
      <c r="M86" s="30">
        <v>3</v>
      </c>
      <c r="N86" s="30">
        <v>7</v>
      </c>
      <c r="O86" s="85">
        <f t="shared" si="15"/>
        <v>1.5555555555555554</v>
      </c>
      <c r="P86" s="85">
        <f t="shared" si="16"/>
        <v>0.88888888888888884</v>
      </c>
      <c r="Q86" s="41">
        <f t="shared" si="17"/>
        <v>0.13157894736842105</v>
      </c>
      <c r="R86" s="42">
        <f t="shared" si="18"/>
        <v>2.3333333333333335</v>
      </c>
      <c r="T86" s="6" t="s">
        <v>65</v>
      </c>
      <c r="U86" s="5" t="s">
        <v>109</v>
      </c>
    </row>
    <row r="87" spans="1:22" ht="12.75" customHeight="1">
      <c r="A87" s="32" t="s">
        <v>72</v>
      </c>
      <c r="B87" s="30">
        <v>5</v>
      </c>
      <c r="C87" s="30">
        <v>1</v>
      </c>
      <c r="D87" s="30">
        <v>2</v>
      </c>
      <c r="E87" s="30">
        <v>0</v>
      </c>
      <c r="F87" s="30">
        <v>0</v>
      </c>
      <c r="G87" s="31">
        <v>16.3</v>
      </c>
      <c r="H87" s="30">
        <v>57</v>
      </c>
      <c r="I87" s="30">
        <v>8</v>
      </c>
      <c r="J87" s="30">
        <v>8</v>
      </c>
      <c r="K87" s="30">
        <v>8</v>
      </c>
      <c r="L87" s="30">
        <v>1</v>
      </c>
      <c r="M87" s="30">
        <v>8</v>
      </c>
      <c r="N87" s="30">
        <v>4</v>
      </c>
      <c r="O87" s="85">
        <f t="shared" si="15"/>
        <v>3.4355828220858897</v>
      </c>
      <c r="P87" s="85">
        <f t="shared" si="16"/>
        <v>0.98159509202453987</v>
      </c>
      <c r="Q87" s="41">
        <f t="shared" si="17"/>
        <v>0.14035087719298245</v>
      </c>
      <c r="R87" s="42">
        <f t="shared" si="18"/>
        <v>0.5</v>
      </c>
      <c r="T87" s="6" t="s">
        <v>66</v>
      </c>
      <c r="U87" s="5" t="s">
        <v>110</v>
      </c>
    </row>
    <row r="88" spans="1:22" ht="12.75" customHeight="1">
      <c r="A88" s="32" t="s">
        <v>74</v>
      </c>
      <c r="B88" s="30">
        <v>1</v>
      </c>
      <c r="C88" s="30">
        <v>1</v>
      </c>
      <c r="D88" s="30">
        <v>1</v>
      </c>
      <c r="E88" s="30">
        <v>0</v>
      </c>
      <c r="F88" s="30">
        <v>0</v>
      </c>
      <c r="G88" s="31">
        <v>4</v>
      </c>
      <c r="H88" s="30">
        <v>21</v>
      </c>
      <c r="I88" s="30">
        <v>5</v>
      </c>
      <c r="J88" s="30">
        <v>3</v>
      </c>
      <c r="K88" s="30">
        <v>2</v>
      </c>
      <c r="L88" s="30">
        <v>2</v>
      </c>
      <c r="M88" s="30">
        <v>2</v>
      </c>
      <c r="N88" s="30">
        <v>1</v>
      </c>
      <c r="O88" s="85">
        <f t="shared" si="15"/>
        <v>3.5</v>
      </c>
      <c r="P88" s="85">
        <f t="shared" si="16"/>
        <v>1.75</v>
      </c>
      <c r="Q88" s="41">
        <f t="shared" si="17"/>
        <v>0.23809523809523808</v>
      </c>
      <c r="R88" s="42">
        <f t="shared" si="18"/>
        <v>0.5</v>
      </c>
      <c r="T88" s="6" t="s">
        <v>67</v>
      </c>
      <c r="U88" s="36" t="s">
        <v>111</v>
      </c>
    </row>
    <row r="89" spans="1:22" ht="12.75" customHeight="1">
      <c r="A89" s="28" t="s">
        <v>75</v>
      </c>
      <c r="B89" s="30" t="s">
        <v>48</v>
      </c>
      <c r="C89" s="30" t="s">
        <v>48</v>
      </c>
      <c r="D89" s="30" t="s">
        <v>48</v>
      </c>
      <c r="E89" s="30" t="s">
        <v>48</v>
      </c>
      <c r="F89" s="30" t="s">
        <v>48</v>
      </c>
      <c r="G89" s="31" t="s">
        <v>48</v>
      </c>
      <c r="H89" s="30" t="s">
        <v>48</v>
      </c>
      <c r="I89" s="30" t="s">
        <v>48</v>
      </c>
      <c r="J89" s="30" t="s">
        <v>48</v>
      </c>
      <c r="K89" s="30" t="s">
        <v>48</v>
      </c>
      <c r="L89" s="30" t="s">
        <v>48</v>
      </c>
      <c r="M89" s="30" t="s">
        <v>48</v>
      </c>
      <c r="N89" s="30" t="s">
        <v>48</v>
      </c>
      <c r="O89" s="85" t="e">
        <f t="shared" si="15"/>
        <v>#VALUE!</v>
      </c>
      <c r="P89" s="85" t="e">
        <f t="shared" si="16"/>
        <v>#VALUE!</v>
      </c>
      <c r="Q89" s="41" t="e">
        <f t="shared" si="17"/>
        <v>#VALUE!</v>
      </c>
      <c r="R89" s="42" t="e">
        <f t="shared" si="18"/>
        <v>#VALUE!</v>
      </c>
      <c r="T89" s="6" t="s">
        <v>68</v>
      </c>
      <c r="U89" s="12" t="s">
        <v>112</v>
      </c>
    </row>
    <row r="90" spans="1:22" ht="12.75" customHeight="1">
      <c r="A90" s="32" t="s">
        <v>76</v>
      </c>
      <c r="B90" s="30">
        <v>10</v>
      </c>
      <c r="C90" s="30">
        <v>6</v>
      </c>
      <c r="D90" s="30">
        <v>5</v>
      </c>
      <c r="E90" s="30">
        <v>1</v>
      </c>
      <c r="F90" s="30">
        <v>0</v>
      </c>
      <c r="G90" s="31">
        <v>44</v>
      </c>
      <c r="H90" s="30">
        <v>183</v>
      </c>
      <c r="I90" s="30">
        <v>21</v>
      </c>
      <c r="J90" s="30">
        <v>19</v>
      </c>
      <c r="K90" s="30">
        <v>14</v>
      </c>
      <c r="L90" s="30">
        <v>6</v>
      </c>
      <c r="M90" s="30">
        <v>21</v>
      </c>
      <c r="N90" s="30">
        <v>55</v>
      </c>
      <c r="O90" s="85">
        <f t="shared" si="15"/>
        <v>2.2272727272727271</v>
      </c>
      <c r="P90" s="85">
        <f t="shared" si="16"/>
        <v>0.95454545454545459</v>
      </c>
      <c r="Q90" s="41">
        <f t="shared" si="17"/>
        <v>0.11475409836065574</v>
      </c>
      <c r="R90" s="42">
        <f t="shared" si="18"/>
        <v>2.6190476190476191</v>
      </c>
    </row>
    <row r="91" spans="1:22" ht="12.75" customHeight="1">
      <c r="A91" s="32" t="s">
        <v>78</v>
      </c>
      <c r="B91" s="30" t="s">
        <v>48</v>
      </c>
      <c r="C91" s="30" t="s">
        <v>48</v>
      </c>
      <c r="D91" s="30" t="s">
        <v>48</v>
      </c>
      <c r="E91" s="30" t="s">
        <v>48</v>
      </c>
      <c r="F91" s="30" t="s">
        <v>48</v>
      </c>
      <c r="G91" s="31" t="s">
        <v>48</v>
      </c>
      <c r="H91" s="30" t="s">
        <v>48</v>
      </c>
      <c r="I91" s="30" t="s">
        <v>48</v>
      </c>
      <c r="J91" s="30" t="s">
        <v>48</v>
      </c>
      <c r="K91" s="30" t="s">
        <v>48</v>
      </c>
      <c r="L91" s="30" t="s">
        <v>48</v>
      </c>
      <c r="M91" s="30" t="s">
        <v>48</v>
      </c>
      <c r="N91" s="30" t="s">
        <v>48</v>
      </c>
      <c r="O91" s="85" t="e">
        <f t="shared" si="15"/>
        <v>#VALUE!</v>
      </c>
      <c r="P91" s="85" t="e">
        <f t="shared" si="16"/>
        <v>#VALUE!</v>
      </c>
      <c r="Q91" s="41" t="e">
        <f t="shared" si="17"/>
        <v>#VALUE!</v>
      </c>
      <c r="R91" s="42" t="e">
        <f t="shared" si="18"/>
        <v>#VALUE!</v>
      </c>
      <c r="T91" s="6" t="s">
        <v>52</v>
      </c>
      <c r="U91" s="5" t="s">
        <v>96</v>
      </c>
    </row>
    <row r="92" spans="1:22" ht="12.75" customHeight="1">
      <c r="A92" s="32" t="s">
        <v>79</v>
      </c>
      <c r="B92" s="30">
        <v>6</v>
      </c>
      <c r="C92" s="30">
        <v>6</v>
      </c>
      <c r="D92" s="30">
        <v>4</v>
      </c>
      <c r="E92" s="30">
        <v>0</v>
      </c>
      <c r="F92" s="30">
        <v>0</v>
      </c>
      <c r="G92" s="31">
        <v>22</v>
      </c>
      <c r="H92" s="30">
        <v>106</v>
      </c>
      <c r="I92" s="30">
        <v>11</v>
      </c>
      <c r="J92" s="30">
        <v>14</v>
      </c>
      <c r="K92" s="30">
        <v>10</v>
      </c>
      <c r="L92" s="30">
        <v>3</v>
      </c>
      <c r="M92" s="30">
        <v>28</v>
      </c>
      <c r="N92" s="30">
        <v>24</v>
      </c>
      <c r="O92" s="85">
        <f t="shared" si="15"/>
        <v>3.1818181818181817</v>
      </c>
      <c r="P92" s="85">
        <f t="shared" si="16"/>
        <v>1.7727272727272727</v>
      </c>
      <c r="Q92" s="41">
        <f t="shared" si="17"/>
        <v>0.10377358490566038</v>
      </c>
      <c r="R92" s="42">
        <f t="shared" si="18"/>
        <v>0.8571428571428571</v>
      </c>
      <c r="T92" s="6" t="s">
        <v>84</v>
      </c>
      <c r="U92" s="5" t="s">
        <v>113</v>
      </c>
      <c r="V92" s="6"/>
    </row>
    <row r="93" spans="1:22" ht="12.75" customHeight="1">
      <c r="A93" s="28" t="s">
        <v>80</v>
      </c>
      <c r="B93" s="30">
        <v>6</v>
      </c>
      <c r="C93" s="30">
        <v>6</v>
      </c>
      <c r="D93" s="30">
        <v>4</v>
      </c>
      <c r="E93" s="30">
        <v>0</v>
      </c>
      <c r="F93" s="30">
        <v>0</v>
      </c>
      <c r="G93" s="31">
        <v>24.7</v>
      </c>
      <c r="H93" s="30">
        <v>124</v>
      </c>
      <c r="I93" s="30">
        <v>28</v>
      </c>
      <c r="J93" s="30">
        <v>24</v>
      </c>
      <c r="K93" s="30">
        <v>19</v>
      </c>
      <c r="L93" s="30">
        <v>8</v>
      </c>
      <c r="M93" s="30">
        <v>21</v>
      </c>
      <c r="N93" s="30">
        <v>21</v>
      </c>
      <c r="O93" s="85">
        <f t="shared" si="15"/>
        <v>5.384615384615385</v>
      </c>
      <c r="P93" s="85">
        <f t="shared" si="16"/>
        <v>1.9838056680161944</v>
      </c>
      <c r="Q93" s="41">
        <f t="shared" si="17"/>
        <v>0.22580645161290322</v>
      </c>
      <c r="R93" s="42">
        <f t="shared" si="18"/>
        <v>1</v>
      </c>
      <c r="T93" s="6" t="s">
        <v>85</v>
      </c>
      <c r="U93" s="5" t="s">
        <v>114</v>
      </c>
      <c r="V93" s="6"/>
    </row>
    <row r="94" spans="1:22" ht="12.75" customHeight="1">
      <c r="A94" s="28" t="s">
        <v>81</v>
      </c>
      <c r="B94" s="30">
        <v>1</v>
      </c>
      <c r="C94" s="30">
        <v>0</v>
      </c>
      <c r="D94" s="30">
        <v>0</v>
      </c>
      <c r="E94" s="30">
        <v>0</v>
      </c>
      <c r="F94" s="30">
        <v>0</v>
      </c>
      <c r="G94" s="31">
        <v>0</v>
      </c>
      <c r="H94" s="30">
        <v>1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85" t="e">
        <f t="shared" si="15"/>
        <v>#DIV/0!</v>
      </c>
      <c r="P94" s="85" t="e">
        <f t="shared" si="16"/>
        <v>#DIV/0!</v>
      </c>
      <c r="Q94" s="41">
        <f t="shared" si="17"/>
        <v>0</v>
      </c>
      <c r="R94" s="42" t="e">
        <f t="shared" si="18"/>
        <v>#DIV/0!</v>
      </c>
      <c r="T94" s="6" t="s">
        <v>86</v>
      </c>
      <c r="U94" s="5" t="s">
        <v>115</v>
      </c>
      <c r="V94" s="6"/>
    </row>
    <row r="95" spans="1:22" ht="12.75" customHeight="1">
      <c r="A95" s="104" t="s">
        <v>82</v>
      </c>
      <c r="B95" s="115">
        <v>1</v>
      </c>
      <c r="C95" s="115">
        <v>0</v>
      </c>
      <c r="D95" s="115">
        <v>0</v>
      </c>
      <c r="E95" s="115">
        <v>0</v>
      </c>
      <c r="F95" s="115">
        <v>0</v>
      </c>
      <c r="G95" s="116">
        <v>1</v>
      </c>
      <c r="H95" s="115">
        <v>4</v>
      </c>
      <c r="I95" s="115">
        <v>1</v>
      </c>
      <c r="J95" s="115">
        <v>1</v>
      </c>
      <c r="K95" s="115">
        <v>1</v>
      </c>
      <c r="L95" s="115">
        <v>0</v>
      </c>
      <c r="M95" s="115">
        <v>0</v>
      </c>
      <c r="N95" s="115">
        <v>0</v>
      </c>
      <c r="O95" s="85">
        <f t="shared" si="15"/>
        <v>7</v>
      </c>
      <c r="P95" s="85">
        <f t="shared" si="16"/>
        <v>1</v>
      </c>
      <c r="Q95" s="41">
        <f t="shared" si="17"/>
        <v>0.25</v>
      </c>
      <c r="R95" s="42" t="e">
        <f t="shared" si="18"/>
        <v>#DIV/0!</v>
      </c>
      <c r="T95" s="6" t="s">
        <v>87</v>
      </c>
      <c r="U95" s="5" t="s">
        <v>116</v>
      </c>
      <c r="V95" s="6"/>
    </row>
    <row r="96" spans="1:22" ht="12.75" customHeight="1" thickBot="1">
      <c r="A96" s="62" t="s">
        <v>83</v>
      </c>
      <c r="B96" s="63"/>
      <c r="C96" s="86">
        <f t="shared" ref="C96:N96" si="19">SUM(C85:C95)</f>
        <v>20</v>
      </c>
      <c r="D96" s="86">
        <f t="shared" si="19"/>
        <v>18</v>
      </c>
      <c r="E96" s="86">
        <f t="shared" si="19"/>
        <v>1</v>
      </c>
      <c r="F96" s="86">
        <f t="shared" si="19"/>
        <v>1</v>
      </c>
      <c r="G96" s="86">
        <f t="shared" si="19"/>
        <v>129</v>
      </c>
      <c r="H96" s="86">
        <f t="shared" si="19"/>
        <v>573</v>
      </c>
      <c r="I96" s="86">
        <f t="shared" si="19"/>
        <v>85</v>
      </c>
      <c r="J96" s="86">
        <f t="shared" si="19"/>
        <v>79</v>
      </c>
      <c r="K96" s="86">
        <f t="shared" si="19"/>
        <v>63</v>
      </c>
      <c r="L96" s="86">
        <f t="shared" si="19"/>
        <v>20</v>
      </c>
      <c r="M96" s="86">
        <f t="shared" si="19"/>
        <v>91</v>
      </c>
      <c r="N96" s="86">
        <f t="shared" si="19"/>
        <v>113</v>
      </c>
      <c r="O96" s="139">
        <f t="shared" si="15"/>
        <v>3.4186046511627906</v>
      </c>
      <c r="P96" s="139">
        <f t="shared" si="16"/>
        <v>1.3643410852713178</v>
      </c>
      <c r="Q96" s="140">
        <f t="shared" si="17"/>
        <v>0.14834205933682373</v>
      </c>
      <c r="R96" s="141">
        <f t="shared" si="18"/>
        <v>1.2417582417582418</v>
      </c>
      <c r="T96" s="6" t="s">
        <v>88</v>
      </c>
      <c r="U96" s="5" t="s">
        <v>117</v>
      </c>
      <c r="V96" s="6"/>
    </row>
    <row r="97" spans="1:22" ht="12.75" customHeight="1" thickBot="1">
      <c r="T97" s="6" t="s">
        <v>89</v>
      </c>
      <c r="U97" s="5" t="s">
        <v>118</v>
      </c>
      <c r="V97" s="6"/>
    </row>
    <row r="98" spans="1:22" ht="12.75" customHeight="1" thickBot="1">
      <c r="A98" s="106" t="s">
        <v>345</v>
      </c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8"/>
      <c r="P98" s="108"/>
      <c r="Q98" s="108"/>
      <c r="R98" s="109"/>
      <c r="T98" s="6" t="s">
        <v>56</v>
      </c>
      <c r="U98" s="5" t="s">
        <v>100</v>
      </c>
      <c r="V98" s="6"/>
    </row>
    <row r="99" spans="1:22" ht="12.75" customHeight="1">
      <c r="A99" s="35" t="s">
        <v>151</v>
      </c>
      <c r="B99" s="7" t="s">
        <v>52</v>
      </c>
      <c r="C99" s="7" t="s">
        <v>53</v>
      </c>
      <c r="D99" s="7" t="s">
        <v>54</v>
      </c>
      <c r="E99" s="7" t="s">
        <v>55</v>
      </c>
      <c r="F99" s="7" t="s">
        <v>56</v>
      </c>
      <c r="G99" s="7" t="s">
        <v>57</v>
      </c>
      <c r="H99" s="7" t="s">
        <v>58</v>
      </c>
      <c r="I99" s="7" t="s">
        <v>59</v>
      </c>
      <c r="J99" s="7" t="s">
        <v>60</v>
      </c>
      <c r="K99" s="7" t="s">
        <v>61</v>
      </c>
      <c r="L99" s="7" t="s">
        <v>62</v>
      </c>
      <c r="M99" s="7" t="s">
        <v>63</v>
      </c>
      <c r="N99" s="7" t="s">
        <v>64</v>
      </c>
      <c r="O99" s="34" t="s">
        <v>65</v>
      </c>
      <c r="P99" s="34" t="s">
        <v>66</v>
      </c>
      <c r="Q99" s="34" t="s">
        <v>67</v>
      </c>
      <c r="R99" s="33" t="s">
        <v>68</v>
      </c>
      <c r="T99" s="6" t="s">
        <v>55</v>
      </c>
      <c r="U99" s="5" t="s">
        <v>99</v>
      </c>
      <c r="V99" s="6"/>
    </row>
    <row r="100" spans="1:22" ht="12.75" customHeight="1">
      <c r="A100" s="5" t="s">
        <v>69</v>
      </c>
      <c r="B100" s="16">
        <v>7</v>
      </c>
      <c r="C100" s="16">
        <v>24</v>
      </c>
      <c r="D100" s="16">
        <v>23</v>
      </c>
      <c r="E100" s="16">
        <v>2</v>
      </c>
      <c r="F100" s="16">
        <v>5</v>
      </c>
      <c r="G100" s="16">
        <v>0</v>
      </c>
      <c r="H100" s="16">
        <v>0</v>
      </c>
      <c r="I100" s="16">
        <v>0</v>
      </c>
      <c r="J100" s="16">
        <v>2</v>
      </c>
      <c r="K100" s="16">
        <v>1</v>
      </c>
      <c r="L100" s="16">
        <v>5</v>
      </c>
      <c r="M100" s="16">
        <v>5</v>
      </c>
      <c r="N100" s="16">
        <v>4</v>
      </c>
      <c r="O100" s="41">
        <f>SUM(F100/D100)</f>
        <v>0.21739130434782608</v>
      </c>
      <c r="P100" s="41">
        <f>SUM(F100,K100)/C100</f>
        <v>0.25</v>
      </c>
      <c r="Q100" s="41">
        <f>SUM(N100/D100)</f>
        <v>0.17391304347826086</v>
      </c>
      <c r="R100" s="42">
        <f>SUM(P100:Q100)</f>
        <v>0.42391304347826086</v>
      </c>
      <c r="T100" s="6" t="s">
        <v>90</v>
      </c>
      <c r="U100" s="5" t="s">
        <v>119</v>
      </c>
    </row>
    <row r="101" spans="1:22" ht="12.75" customHeight="1">
      <c r="A101" s="12" t="s">
        <v>70</v>
      </c>
      <c r="B101" s="148">
        <v>6</v>
      </c>
      <c r="C101" s="148">
        <v>16</v>
      </c>
      <c r="D101" s="148">
        <v>10</v>
      </c>
      <c r="E101" s="148">
        <v>3</v>
      </c>
      <c r="F101" s="148">
        <v>3</v>
      </c>
      <c r="G101" s="148">
        <v>1</v>
      </c>
      <c r="H101" s="148">
        <v>0</v>
      </c>
      <c r="I101" s="148">
        <v>0</v>
      </c>
      <c r="J101" s="148">
        <v>1</v>
      </c>
      <c r="K101" s="148">
        <v>6</v>
      </c>
      <c r="L101" s="148">
        <v>1</v>
      </c>
      <c r="M101" s="148">
        <v>0</v>
      </c>
      <c r="N101" s="148">
        <v>4</v>
      </c>
      <c r="O101" s="41">
        <f t="shared" ref="O101:O114" si="20">SUM(F101/D101)</f>
        <v>0.3</v>
      </c>
      <c r="P101" s="41">
        <f t="shared" ref="P101:P114" si="21">SUM(F101,K101)/C101</f>
        <v>0.5625</v>
      </c>
      <c r="Q101" s="41">
        <f t="shared" ref="Q101:Q114" si="22">SUM(N101/D101)</f>
        <v>0.4</v>
      </c>
      <c r="R101" s="42">
        <f t="shared" ref="R101:R114" si="23">SUM(P101:Q101)</f>
        <v>0.96250000000000002</v>
      </c>
      <c r="T101" s="6" t="s">
        <v>91</v>
      </c>
      <c r="U101" s="5" t="s">
        <v>120</v>
      </c>
    </row>
    <row r="102" spans="1:22" ht="12.75" customHeight="1">
      <c r="A102" s="5" t="s">
        <v>71</v>
      </c>
      <c r="B102" s="16">
        <v>7</v>
      </c>
      <c r="C102" s="16">
        <v>19</v>
      </c>
      <c r="D102" s="16">
        <v>17</v>
      </c>
      <c r="E102" s="16">
        <v>4</v>
      </c>
      <c r="F102" s="16">
        <v>4</v>
      </c>
      <c r="G102" s="16">
        <v>0</v>
      </c>
      <c r="H102" s="16">
        <v>0</v>
      </c>
      <c r="I102" s="16">
        <v>0</v>
      </c>
      <c r="J102" s="16">
        <v>4</v>
      </c>
      <c r="K102" s="16">
        <v>1</v>
      </c>
      <c r="L102" s="16">
        <v>1</v>
      </c>
      <c r="M102" s="16">
        <v>2</v>
      </c>
      <c r="N102" s="16">
        <v>4</v>
      </c>
      <c r="O102" s="41">
        <f t="shared" si="20"/>
        <v>0.23529411764705882</v>
      </c>
      <c r="P102" s="41">
        <f t="shared" si="21"/>
        <v>0.26315789473684209</v>
      </c>
      <c r="Q102" s="41">
        <f t="shared" si="22"/>
        <v>0.23529411764705882</v>
      </c>
      <c r="R102" s="42">
        <f t="shared" si="23"/>
        <v>0.49845201238390091</v>
      </c>
      <c r="T102" s="6" t="s">
        <v>61</v>
      </c>
      <c r="U102" s="5" t="s">
        <v>105</v>
      </c>
    </row>
    <row r="103" spans="1:22" ht="12.75" customHeight="1">
      <c r="A103" s="5" t="s">
        <v>72</v>
      </c>
      <c r="B103" s="16">
        <v>7</v>
      </c>
      <c r="C103" s="16">
        <v>23</v>
      </c>
      <c r="D103" s="16">
        <v>17</v>
      </c>
      <c r="E103" s="16">
        <v>7</v>
      </c>
      <c r="F103" s="16">
        <v>8</v>
      </c>
      <c r="G103" s="16">
        <v>0</v>
      </c>
      <c r="H103" s="16">
        <v>0</v>
      </c>
      <c r="I103" s="16">
        <v>0</v>
      </c>
      <c r="J103" s="16">
        <v>5</v>
      </c>
      <c r="K103" s="16">
        <v>5</v>
      </c>
      <c r="L103" s="16">
        <v>0</v>
      </c>
      <c r="M103" s="16">
        <v>2</v>
      </c>
      <c r="N103" s="16">
        <v>8</v>
      </c>
      <c r="O103" s="41">
        <f t="shared" si="20"/>
        <v>0.47058823529411764</v>
      </c>
      <c r="P103" s="41">
        <f t="shared" si="21"/>
        <v>0.56521739130434778</v>
      </c>
      <c r="Q103" s="41">
        <f t="shared" si="22"/>
        <v>0.47058823529411764</v>
      </c>
      <c r="R103" s="42">
        <f t="shared" si="23"/>
        <v>1.0358056265984654</v>
      </c>
      <c r="T103" s="6" t="s">
        <v>62</v>
      </c>
      <c r="U103" s="5" t="s">
        <v>106</v>
      </c>
    </row>
    <row r="104" spans="1:22" ht="12.75" customHeight="1">
      <c r="A104" s="5" t="s">
        <v>73</v>
      </c>
      <c r="B104" s="16" t="s">
        <v>48</v>
      </c>
      <c r="C104" s="16" t="s">
        <v>48</v>
      </c>
      <c r="D104" s="16" t="s">
        <v>48</v>
      </c>
      <c r="E104" s="16" t="s">
        <v>48</v>
      </c>
      <c r="F104" s="16" t="s">
        <v>48</v>
      </c>
      <c r="G104" s="16" t="s">
        <v>48</v>
      </c>
      <c r="H104" s="16" t="s">
        <v>48</v>
      </c>
      <c r="I104" s="16" t="s">
        <v>48</v>
      </c>
      <c r="J104" s="16" t="s">
        <v>48</v>
      </c>
      <c r="K104" s="16" t="s">
        <v>48</v>
      </c>
      <c r="L104" s="16" t="s">
        <v>48</v>
      </c>
      <c r="M104" s="16" t="s">
        <v>48</v>
      </c>
      <c r="N104" s="16" t="s">
        <v>48</v>
      </c>
      <c r="O104" s="41" t="e">
        <f t="shared" si="20"/>
        <v>#VALUE!</v>
      </c>
      <c r="P104" s="41" t="e">
        <f t="shared" si="21"/>
        <v>#VALUE!</v>
      </c>
      <c r="Q104" s="41" t="e">
        <f t="shared" si="22"/>
        <v>#VALUE!</v>
      </c>
      <c r="R104" s="42" t="e">
        <f t="shared" si="23"/>
        <v>#VALUE!</v>
      </c>
      <c r="T104" s="6" t="s">
        <v>92</v>
      </c>
      <c r="U104" s="5" t="s">
        <v>121</v>
      </c>
    </row>
    <row r="105" spans="1:22" ht="12.75" customHeight="1">
      <c r="A105" s="5" t="s">
        <v>74</v>
      </c>
      <c r="B105" s="16">
        <v>7</v>
      </c>
      <c r="C105" s="16">
        <v>19</v>
      </c>
      <c r="D105" s="16">
        <v>18</v>
      </c>
      <c r="E105" s="16">
        <v>4</v>
      </c>
      <c r="F105" s="16">
        <v>8</v>
      </c>
      <c r="G105" s="16">
        <v>4</v>
      </c>
      <c r="H105" s="16">
        <v>0</v>
      </c>
      <c r="I105" s="16">
        <v>0</v>
      </c>
      <c r="J105" s="16">
        <v>4</v>
      </c>
      <c r="K105" s="16">
        <v>2</v>
      </c>
      <c r="L105" s="16">
        <v>2</v>
      </c>
      <c r="M105" s="16">
        <v>0</v>
      </c>
      <c r="N105" s="16">
        <v>10</v>
      </c>
      <c r="O105" s="41">
        <f t="shared" si="20"/>
        <v>0.44444444444444442</v>
      </c>
      <c r="P105" s="41">
        <f t="shared" si="21"/>
        <v>0.52631578947368418</v>
      </c>
      <c r="Q105" s="41">
        <f t="shared" si="22"/>
        <v>0.55555555555555558</v>
      </c>
      <c r="R105" s="42">
        <f t="shared" si="23"/>
        <v>1.0818713450292399</v>
      </c>
      <c r="T105" s="6" t="s">
        <v>93</v>
      </c>
      <c r="U105" s="36" t="s">
        <v>122</v>
      </c>
    </row>
    <row r="106" spans="1:22" ht="12.75" customHeight="1">
      <c r="A106" s="5" t="s">
        <v>75</v>
      </c>
      <c r="B106" s="16">
        <v>7</v>
      </c>
      <c r="C106" s="16">
        <v>24</v>
      </c>
      <c r="D106" s="16">
        <v>19</v>
      </c>
      <c r="E106" s="16">
        <v>3</v>
      </c>
      <c r="F106" s="16">
        <v>11</v>
      </c>
      <c r="G106" s="16">
        <v>2</v>
      </c>
      <c r="H106" s="16">
        <v>0</v>
      </c>
      <c r="I106" s="16">
        <v>0</v>
      </c>
      <c r="J106" s="16">
        <v>11</v>
      </c>
      <c r="K106" s="16">
        <v>5</v>
      </c>
      <c r="L106" s="16">
        <v>2</v>
      </c>
      <c r="M106" s="16">
        <v>1</v>
      </c>
      <c r="N106" s="16">
        <v>13</v>
      </c>
      <c r="O106" s="41">
        <f t="shared" si="20"/>
        <v>0.57894736842105265</v>
      </c>
      <c r="P106" s="41">
        <f t="shared" si="21"/>
        <v>0.66666666666666663</v>
      </c>
      <c r="Q106" s="41">
        <f t="shared" si="22"/>
        <v>0.68421052631578949</v>
      </c>
      <c r="R106" s="42">
        <f t="shared" si="23"/>
        <v>1.3508771929824561</v>
      </c>
      <c r="T106" s="6" t="s">
        <v>94</v>
      </c>
      <c r="U106" s="5" t="s">
        <v>123</v>
      </c>
    </row>
    <row r="107" spans="1:22" ht="12.75" customHeight="1">
      <c r="A107" s="5" t="s">
        <v>76</v>
      </c>
      <c r="B107" s="16">
        <v>7</v>
      </c>
      <c r="C107" s="16">
        <v>24</v>
      </c>
      <c r="D107" s="16">
        <v>20</v>
      </c>
      <c r="E107" s="16">
        <v>6</v>
      </c>
      <c r="F107" s="16">
        <v>8</v>
      </c>
      <c r="G107" s="16">
        <v>1</v>
      </c>
      <c r="H107" s="16">
        <v>0</v>
      </c>
      <c r="I107" s="16">
        <v>0</v>
      </c>
      <c r="J107" s="16">
        <v>8</v>
      </c>
      <c r="K107" s="16">
        <v>2</v>
      </c>
      <c r="L107" s="16">
        <v>0</v>
      </c>
      <c r="M107" s="16">
        <v>3</v>
      </c>
      <c r="N107" s="16">
        <v>9</v>
      </c>
      <c r="O107" s="41">
        <f t="shared" si="20"/>
        <v>0.4</v>
      </c>
      <c r="P107" s="41">
        <f t="shared" si="21"/>
        <v>0.41666666666666669</v>
      </c>
      <c r="Q107" s="41">
        <f t="shared" si="22"/>
        <v>0.45</v>
      </c>
      <c r="R107" s="42">
        <f t="shared" si="23"/>
        <v>0.8666666666666667</v>
      </c>
      <c r="T107" s="6" t="s">
        <v>95</v>
      </c>
      <c r="U107" s="12" t="s">
        <v>124</v>
      </c>
      <c r="V107" s="6"/>
    </row>
    <row r="108" spans="1:22" ht="12.75" customHeight="1">
      <c r="A108" s="5" t="s">
        <v>77</v>
      </c>
      <c r="B108" s="16">
        <v>6</v>
      </c>
      <c r="C108" s="16">
        <v>16</v>
      </c>
      <c r="D108" s="16">
        <v>14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2</v>
      </c>
      <c r="L108" s="16">
        <v>11</v>
      </c>
      <c r="M108" s="16">
        <v>0</v>
      </c>
      <c r="N108" s="16">
        <v>0</v>
      </c>
      <c r="O108" s="41">
        <f t="shared" si="20"/>
        <v>0</v>
      </c>
      <c r="P108" s="41">
        <f t="shared" si="21"/>
        <v>0.125</v>
      </c>
      <c r="Q108" s="41">
        <f t="shared" si="22"/>
        <v>0</v>
      </c>
      <c r="R108" s="42">
        <f t="shared" si="23"/>
        <v>0.125</v>
      </c>
    </row>
    <row r="109" spans="1:22" ht="12.75" customHeight="1">
      <c r="A109" s="5" t="s">
        <v>78</v>
      </c>
      <c r="B109" s="16" t="s">
        <v>48</v>
      </c>
      <c r="C109" s="16" t="s">
        <v>48</v>
      </c>
      <c r="D109" s="16" t="s">
        <v>48</v>
      </c>
      <c r="E109" s="16" t="s">
        <v>48</v>
      </c>
      <c r="F109" s="16" t="s">
        <v>48</v>
      </c>
      <c r="G109" s="16" t="s">
        <v>48</v>
      </c>
      <c r="H109" s="16" t="s">
        <v>48</v>
      </c>
      <c r="I109" s="16" t="s">
        <v>48</v>
      </c>
      <c r="J109" s="16" t="s">
        <v>48</v>
      </c>
      <c r="K109" s="16" t="s">
        <v>48</v>
      </c>
      <c r="L109" s="16" t="s">
        <v>48</v>
      </c>
      <c r="M109" s="16" t="s">
        <v>48</v>
      </c>
      <c r="N109" s="16" t="s">
        <v>48</v>
      </c>
      <c r="O109" s="41" t="e">
        <f t="shared" si="20"/>
        <v>#VALUE!</v>
      </c>
      <c r="P109" s="41" t="e">
        <f t="shared" si="21"/>
        <v>#VALUE!</v>
      </c>
      <c r="Q109" s="41" t="e">
        <f t="shared" si="22"/>
        <v>#VALUE!</v>
      </c>
      <c r="R109" s="42" t="e">
        <f t="shared" si="23"/>
        <v>#VALUE!</v>
      </c>
    </row>
    <row r="110" spans="1:22" ht="12.75" customHeight="1">
      <c r="A110" s="5" t="s">
        <v>79</v>
      </c>
      <c r="B110" s="16">
        <v>7</v>
      </c>
      <c r="C110" s="16">
        <v>26</v>
      </c>
      <c r="D110" s="16">
        <v>22</v>
      </c>
      <c r="E110" s="16">
        <v>12</v>
      </c>
      <c r="F110" s="16">
        <v>9</v>
      </c>
      <c r="G110" s="16">
        <v>4</v>
      </c>
      <c r="H110" s="16">
        <v>0</v>
      </c>
      <c r="I110" s="16">
        <v>0</v>
      </c>
      <c r="J110" s="16">
        <v>5</v>
      </c>
      <c r="K110" s="16">
        <v>2</v>
      </c>
      <c r="L110" s="16">
        <v>6</v>
      </c>
      <c r="M110" s="16">
        <v>5</v>
      </c>
      <c r="N110" s="16">
        <v>13</v>
      </c>
      <c r="O110" s="41">
        <f t="shared" si="20"/>
        <v>0.40909090909090912</v>
      </c>
      <c r="P110" s="41">
        <f t="shared" si="21"/>
        <v>0.42307692307692307</v>
      </c>
      <c r="Q110" s="41">
        <f t="shared" si="22"/>
        <v>0.59090909090909094</v>
      </c>
      <c r="R110" s="42">
        <f t="shared" si="23"/>
        <v>1.013986013986014</v>
      </c>
    </row>
    <row r="111" spans="1:22" ht="12.75" customHeight="1">
      <c r="A111" s="5" t="s">
        <v>80</v>
      </c>
      <c r="B111" s="16">
        <v>7</v>
      </c>
      <c r="C111" s="16">
        <v>19</v>
      </c>
      <c r="D111" s="16">
        <v>14</v>
      </c>
      <c r="E111" s="16">
        <v>3</v>
      </c>
      <c r="F111" s="16">
        <v>4</v>
      </c>
      <c r="G111" s="16">
        <v>0</v>
      </c>
      <c r="H111" s="16">
        <v>0</v>
      </c>
      <c r="I111" s="16">
        <v>0</v>
      </c>
      <c r="J111" s="16">
        <v>3</v>
      </c>
      <c r="K111" s="16">
        <v>5</v>
      </c>
      <c r="L111" s="16">
        <v>3</v>
      </c>
      <c r="M111" s="16">
        <v>2</v>
      </c>
      <c r="N111" s="16">
        <v>5</v>
      </c>
      <c r="O111" s="41">
        <f t="shared" si="20"/>
        <v>0.2857142857142857</v>
      </c>
      <c r="P111" s="41">
        <f t="shared" si="21"/>
        <v>0.47368421052631576</v>
      </c>
      <c r="Q111" s="41">
        <f t="shared" si="22"/>
        <v>0.35714285714285715</v>
      </c>
      <c r="R111" s="42">
        <f t="shared" si="23"/>
        <v>0.83082706766917291</v>
      </c>
    </row>
    <row r="112" spans="1:22" ht="12.75" customHeight="1">
      <c r="A112" s="5" t="s">
        <v>81</v>
      </c>
      <c r="B112" s="16">
        <v>7</v>
      </c>
      <c r="C112" s="16">
        <v>25</v>
      </c>
      <c r="D112" s="16">
        <v>22</v>
      </c>
      <c r="E112" s="16">
        <v>8</v>
      </c>
      <c r="F112" s="16">
        <v>12</v>
      </c>
      <c r="G112" s="16">
        <v>1</v>
      </c>
      <c r="H112" s="16">
        <v>0</v>
      </c>
      <c r="I112" s="16">
        <v>0</v>
      </c>
      <c r="J112" s="16">
        <v>3</v>
      </c>
      <c r="K112" s="16">
        <v>2</v>
      </c>
      <c r="L112" s="16">
        <v>0</v>
      </c>
      <c r="M112" s="16">
        <v>8</v>
      </c>
      <c r="N112" s="16">
        <v>13</v>
      </c>
      <c r="O112" s="41">
        <f t="shared" si="20"/>
        <v>0.54545454545454541</v>
      </c>
      <c r="P112" s="41">
        <f t="shared" si="21"/>
        <v>0.56000000000000005</v>
      </c>
      <c r="Q112" s="41">
        <f t="shared" si="22"/>
        <v>0.59090909090909094</v>
      </c>
      <c r="R112" s="42">
        <f t="shared" si="23"/>
        <v>1.1509090909090909</v>
      </c>
    </row>
    <row r="113" spans="1:18" ht="12.75" customHeight="1">
      <c r="A113" s="5" t="s">
        <v>82</v>
      </c>
      <c r="B113" s="16">
        <v>7</v>
      </c>
      <c r="C113" s="16">
        <v>19</v>
      </c>
      <c r="D113" s="16">
        <v>17</v>
      </c>
      <c r="E113" s="16">
        <v>3</v>
      </c>
      <c r="F113" s="16">
        <v>4</v>
      </c>
      <c r="G113" s="16">
        <v>1</v>
      </c>
      <c r="H113" s="16">
        <v>0</v>
      </c>
      <c r="I113" s="16">
        <v>0</v>
      </c>
      <c r="J113" s="16">
        <v>2</v>
      </c>
      <c r="K113" s="16">
        <v>2</v>
      </c>
      <c r="L113" s="16">
        <v>4</v>
      </c>
      <c r="M113" s="16">
        <v>0</v>
      </c>
      <c r="N113" s="16">
        <v>5</v>
      </c>
      <c r="O113" s="41">
        <f t="shared" si="20"/>
        <v>0.23529411764705882</v>
      </c>
      <c r="P113" s="41">
        <f t="shared" si="21"/>
        <v>0.31578947368421051</v>
      </c>
      <c r="Q113" s="41">
        <f t="shared" si="22"/>
        <v>0.29411764705882354</v>
      </c>
      <c r="R113" s="42">
        <f t="shared" si="23"/>
        <v>0.60990712074303399</v>
      </c>
    </row>
    <row r="114" spans="1:18" ht="12.75" customHeight="1">
      <c r="A114" s="11" t="s">
        <v>83</v>
      </c>
      <c r="B114" s="11"/>
      <c r="C114" s="7">
        <f>SUM(C100:C113)</f>
        <v>254</v>
      </c>
      <c r="D114" s="7">
        <f t="shared" ref="D114:N114" si="24">SUM(D100:D113)</f>
        <v>213</v>
      </c>
      <c r="E114" s="7">
        <f t="shared" si="24"/>
        <v>55</v>
      </c>
      <c r="F114" s="7">
        <f t="shared" si="24"/>
        <v>76</v>
      </c>
      <c r="G114" s="7">
        <f t="shared" si="24"/>
        <v>14</v>
      </c>
      <c r="H114" s="7">
        <f t="shared" si="24"/>
        <v>0</v>
      </c>
      <c r="I114" s="7">
        <f t="shared" si="24"/>
        <v>0</v>
      </c>
      <c r="J114" s="7">
        <f t="shared" si="24"/>
        <v>48</v>
      </c>
      <c r="K114" s="7">
        <f t="shared" si="24"/>
        <v>35</v>
      </c>
      <c r="L114" s="7">
        <f t="shared" si="24"/>
        <v>35</v>
      </c>
      <c r="M114" s="7">
        <f t="shared" si="24"/>
        <v>28</v>
      </c>
      <c r="N114" s="7">
        <f t="shared" si="24"/>
        <v>88</v>
      </c>
      <c r="O114" s="41">
        <f t="shared" si="20"/>
        <v>0.35680751173708919</v>
      </c>
      <c r="P114" s="41">
        <f t="shared" si="21"/>
        <v>0.43700787401574803</v>
      </c>
      <c r="Q114" s="41">
        <f t="shared" si="22"/>
        <v>0.41314553990610331</v>
      </c>
      <c r="R114" s="42">
        <f t="shared" si="23"/>
        <v>0.8501534139218514</v>
      </c>
    </row>
    <row r="115" spans="1:18" ht="12.75" customHeight="1" thickBot="1">
      <c r="O115" s="46"/>
      <c r="P115" s="46"/>
      <c r="Q115" s="46"/>
      <c r="R115" s="84"/>
    </row>
    <row r="116" spans="1:18" ht="12.75" customHeight="1">
      <c r="A116" s="35" t="s">
        <v>152</v>
      </c>
      <c r="B116" s="7" t="s">
        <v>52</v>
      </c>
      <c r="C116" s="7" t="s">
        <v>84</v>
      </c>
      <c r="D116" s="7" t="s">
        <v>85</v>
      </c>
      <c r="E116" s="7" t="s">
        <v>86</v>
      </c>
      <c r="F116" s="7" t="s">
        <v>87</v>
      </c>
      <c r="G116" s="7" t="s">
        <v>88</v>
      </c>
      <c r="H116" s="7" t="s">
        <v>89</v>
      </c>
      <c r="I116" s="7" t="s">
        <v>56</v>
      </c>
      <c r="J116" s="7" t="s">
        <v>55</v>
      </c>
      <c r="K116" s="7" t="s">
        <v>90</v>
      </c>
      <c r="L116" s="7" t="s">
        <v>91</v>
      </c>
      <c r="M116" s="7" t="s">
        <v>61</v>
      </c>
      <c r="N116" s="7" t="s">
        <v>62</v>
      </c>
      <c r="O116" s="39" t="s">
        <v>92</v>
      </c>
      <c r="P116" s="39" t="s">
        <v>93</v>
      </c>
      <c r="Q116" s="39" t="s">
        <v>94</v>
      </c>
      <c r="R116" s="55" t="s">
        <v>95</v>
      </c>
    </row>
    <row r="117" spans="1:18" ht="12.75" customHeight="1">
      <c r="A117" s="5" t="s">
        <v>69</v>
      </c>
      <c r="B117" s="151">
        <v>1</v>
      </c>
      <c r="C117" s="151">
        <v>0</v>
      </c>
      <c r="D117" s="151">
        <v>0</v>
      </c>
      <c r="E117" s="151">
        <v>0</v>
      </c>
      <c r="F117" s="151">
        <v>0</v>
      </c>
      <c r="G117" s="152">
        <v>2</v>
      </c>
      <c r="H117" s="151">
        <v>6</v>
      </c>
      <c r="I117" s="151">
        <v>0</v>
      </c>
      <c r="J117" s="151">
        <v>0</v>
      </c>
      <c r="K117" s="151">
        <v>0</v>
      </c>
      <c r="L117" s="151">
        <v>0</v>
      </c>
      <c r="M117" s="151">
        <v>0</v>
      </c>
      <c r="N117" s="151">
        <v>0</v>
      </c>
      <c r="O117" s="85">
        <f t="shared" ref="O117:O128" si="25">SUM(K117/G117)*7</f>
        <v>0</v>
      </c>
      <c r="P117" s="85">
        <f t="shared" ref="P117:P128" si="26">SUM(I117,M117)/G117</f>
        <v>0</v>
      </c>
      <c r="Q117" s="41">
        <f t="shared" ref="Q117:Q128" si="27">SUM(I117/H117)</f>
        <v>0</v>
      </c>
      <c r="R117" s="42" t="e">
        <f t="shared" ref="R117:R128" si="28">SUM(N117/M117)</f>
        <v>#DIV/0!</v>
      </c>
    </row>
    <row r="118" spans="1:18" ht="12.75" customHeight="1">
      <c r="A118" s="5" t="s">
        <v>71</v>
      </c>
      <c r="B118" s="19" t="s">
        <v>48</v>
      </c>
      <c r="C118" s="19" t="s">
        <v>48</v>
      </c>
      <c r="D118" s="19" t="s">
        <v>48</v>
      </c>
      <c r="E118" s="19" t="s">
        <v>48</v>
      </c>
      <c r="F118" s="19" t="s">
        <v>48</v>
      </c>
      <c r="G118" s="20" t="s">
        <v>48</v>
      </c>
      <c r="H118" s="19" t="s">
        <v>48</v>
      </c>
      <c r="I118" s="19" t="s">
        <v>48</v>
      </c>
      <c r="J118" s="19" t="s">
        <v>48</v>
      </c>
      <c r="K118" s="19" t="s">
        <v>48</v>
      </c>
      <c r="L118" s="19" t="s">
        <v>48</v>
      </c>
      <c r="M118" s="19" t="s">
        <v>48</v>
      </c>
      <c r="N118" s="19" t="s">
        <v>48</v>
      </c>
      <c r="O118" s="85" t="e">
        <f t="shared" si="25"/>
        <v>#VALUE!</v>
      </c>
      <c r="P118" s="85" t="e">
        <f t="shared" si="26"/>
        <v>#VALUE!</v>
      </c>
      <c r="Q118" s="41" t="e">
        <f t="shared" si="27"/>
        <v>#VALUE!</v>
      </c>
      <c r="R118" s="42" t="e">
        <f t="shared" si="28"/>
        <v>#VALUE!</v>
      </c>
    </row>
    <row r="119" spans="1:18" ht="12.75" customHeight="1">
      <c r="A119" s="12" t="s">
        <v>72</v>
      </c>
      <c r="B119" s="19" t="s">
        <v>48</v>
      </c>
      <c r="C119" s="19" t="s">
        <v>48</v>
      </c>
      <c r="D119" s="19" t="s">
        <v>48</v>
      </c>
      <c r="E119" s="19" t="s">
        <v>48</v>
      </c>
      <c r="F119" s="19" t="s">
        <v>48</v>
      </c>
      <c r="G119" s="20" t="s">
        <v>48</v>
      </c>
      <c r="H119" s="19" t="s">
        <v>48</v>
      </c>
      <c r="I119" s="19" t="s">
        <v>48</v>
      </c>
      <c r="J119" s="19" t="s">
        <v>48</v>
      </c>
      <c r="K119" s="19" t="s">
        <v>48</v>
      </c>
      <c r="L119" s="19" t="s">
        <v>48</v>
      </c>
      <c r="M119" s="19" t="s">
        <v>48</v>
      </c>
      <c r="N119" s="19" t="s">
        <v>48</v>
      </c>
      <c r="O119" s="85" t="e">
        <f t="shared" si="25"/>
        <v>#VALUE!</v>
      </c>
      <c r="P119" s="85" t="e">
        <f t="shared" si="26"/>
        <v>#VALUE!</v>
      </c>
      <c r="Q119" s="41" t="e">
        <f t="shared" si="27"/>
        <v>#VALUE!</v>
      </c>
      <c r="R119" s="42" t="e">
        <f t="shared" si="28"/>
        <v>#VALUE!</v>
      </c>
    </row>
    <row r="120" spans="1:18" ht="12.75" customHeight="1">
      <c r="A120" s="12" t="s">
        <v>74</v>
      </c>
      <c r="B120" s="19" t="s">
        <v>48</v>
      </c>
      <c r="C120" s="19" t="s">
        <v>48</v>
      </c>
      <c r="D120" s="19" t="s">
        <v>48</v>
      </c>
      <c r="E120" s="19" t="s">
        <v>48</v>
      </c>
      <c r="F120" s="19" t="s">
        <v>48</v>
      </c>
      <c r="G120" s="20" t="s">
        <v>48</v>
      </c>
      <c r="H120" s="19" t="s">
        <v>48</v>
      </c>
      <c r="I120" s="19" t="s">
        <v>48</v>
      </c>
      <c r="J120" s="19" t="s">
        <v>48</v>
      </c>
      <c r="K120" s="19" t="s">
        <v>48</v>
      </c>
      <c r="L120" s="19" t="s">
        <v>48</v>
      </c>
      <c r="M120" s="19" t="s">
        <v>48</v>
      </c>
      <c r="N120" s="19" t="s">
        <v>48</v>
      </c>
      <c r="O120" s="85" t="e">
        <f t="shared" si="25"/>
        <v>#VALUE!</v>
      </c>
      <c r="P120" s="85" t="e">
        <f t="shared" si="26"/>
        <v>#VALUE!</v>
      </c>
      <c r="Q120" s="41" t="e">
        <f t="shared" si="27"/>
        <v>#VALUE!</v>
      </c>
      <c r="R120" s="42" t="e">
        <f t="shared" si="28"/>
        <v>#VALUE!</v>
      </c>
    </row>
    <row r="121" spans="1:18" ht="12.75" customHeight="1">
      <c r="A121" s="5" t="s">
        <v>75</v>
      </c>
      <c r="B121" s="19" t="s">
        <v>48</v>
      </c>
      <c r="C121" s="19" t="s">
        <v>48</v>
      </c>
      <c r="D121" s="19" t="s">
        <v>48</v>
      </c>
      <c r="E121" s="19" t="s">
        <v>48</v>
      </c>
      <c r="F121" s="19" t="s">
        <v>48</v>
      </c>
      <c r="G121" s="20" t="s">
        <v>48</v>
      </c>
      <c r="H121" s="19" t="s">
        <v>48</v>
      </c>
      <c r="I121" s="19" t="s">
        <v>48</v>
      </c>
      <c r="J121" s="19" t="s">
        <v>48</v>
      </c>
      <c r="K121" s="19" t="s">
        <v>48</v>
      </c>
      <c r="L121" s="19" t="s">
        <v>48</v>
      </c>
      <c r="M121" s="19" t="s">
        <v>48</v>
      </c>
      <c r="N121" s="19" t="s">
        <v>48</v>
      </c>
      <c r="O121" s="85" t="e">
        <f t="shared" si="25"/>
        <v>#VALUE!</v>
      </c>
      <c r="P121" s="85" t="e">
        <f t="shared" si="26"/>
        <v>#VALUE!</v>
      </c>
      <c r="Q121" s="41" t="e">
        <f t="shared" si="27"/>
        <v>#VALUE!</v>
      </c>
      <c r="R121" s="42" t="e">
        <f t="shared" si="28"/>
        <v>#VALUE!</v>
      </c>
    </row>
    <row r="122" spans="1:18" ht="12.75" customHeight="1">
      <c r="A122" s="12" t="s">
        <v>76</v>
      </c>
      <c r="B122" s="19">
        <v>4</v>
      </c>
      <c r="C122" s="19">
        <v>4</v>
      </c>
      <c r="D122" s="19">
        <v>3</v>
      </c>
      <c r="E122" s="19">
        <v>1</v>
      </c>
      <c r="F122" s="19">
        <v>0</v>
      </c>
      <c r="G122" s="20">
        <v>28</v>
      </c>
      <c r="H122" s="19">
        <v>119</v>
      </c>
      <c r="I122" s="19">
        <v>19</v>
      </c>
      <c r="J122" s="19">
        <v>13</v>
      </c>
      <c r="K122" s="19">
        <v>7</v>
      </c>
      <c r="L122" s="19">
        <v>0</v>
      </c>
      <c r="M122" s="19">
        <v>11</v>
      </c>
      <c r="N122" s="19">
        <v>37</v>
      </c>
      <c r="O122" s="85">
        <f t="shared" si="25"/>
        <v>1.75</v>
      </c>
      <c r="P122" s="85">
        <f t="shared" si="26"/>
        <v>1.0714285714285714</v>
      </c>
      <c r="Q122" s="41">
        <f t="shared" si="27"/>
        <v>0.15966386554621848</v>
      </c>
      <c r="R122" s="42">
        <f t="shared" si="28"/>
        <v>3.3636363636363638</v>
      </c>
    </row>
    <row r="123" spans="1:18" ht="12.75" customHeight="1">
      <c r="A123" s="12" t="s">
        <v>78</v>
      </c>
      <c r="B123" s="19" t="s">
        <v>48</v>
      </c>
      <c r="C123" s="19" t="s">
        <v>48</v>
      </c>
      <c r="D123" s="19" t="s">
        <v>48</v>
      </c>
      <c r="E123" s="19" t="s">
        <v>48</v>
      </c>
      <c r="F123" s="19" t="s">
        <v>48</v>
      </c>
      <c r="G123" s="20" t="s">
        <v>48</v>
      </c>
      <c r="H123" s="19" t="s">
        <v>48</v>
      </c>
      <c r="I123" s="19" t="s">
        <v>48</v>
      </c>
      <c r="J123" s="19" t="s">
        <v>48</v>
      </c>
      <c r="K123" s="19" t="s">
        <v>48</v>
      </c>
      <c r="L123" s="19" t="s">
        <v>48</v>
      </c>
      <c r="M123" s="19" t="s">
        <v>48</v>
      </c>
      <c r="N123" s="19" t="s">
        <v>48</v>
      </c>
      <c r="O123" s="85" t="e">
        <f t="shared" si="25"/>
        <v>#VALUE!</v>
      </c>
      <c r="P123" s="85" t="e">
        <f t="shared" si="26"/>
        <v>#VALUE!</v>
      </c>
      <c r="Q123" s="41" t="e">
        <f t="shared" si="27"/>
        <v>#VALUE!</v>
      </c>
      <c r="R123" s="42" t="e">
        <f t="shared" si="28"/>
        <v>#VALUE!</v>
      </c>
    </row>
    <row r="124" spans="1:18" ht="12.75" customHeight="1">
      <c r="A124" s="12" t="s">
        <v>79</v>
      </c>
      <c r="B124" s="151">
        <v>3</v>
      </c>
      <c r="C124" s="151">
        <v>1</v>
      </c>
      <c r="D124" s="151">
        <v>2</v>
      </c>
      <c r="E124" s="151">
        <v>0</v>
      </c>
      <c r="F124" s="151">
        <v>0</v>
      </c>
      <c r="G124" s="152">
        <v>10.3</v>
      </c>
      <c r="H124" s="151">
        <v>48</v>
      </c>
      <c r="I124" s="151">
        <v>4</v>
      </c>
      <c r="J124" s="151">
        <v>4</v>
      </c>
      <c r="K124" s="151">
        <v>3</v>
      </c>
      <c r="L124" s="151">
        <v>0</v>
      </c>
      <c r="M124" s="151">
        <v>8</v>
      </c>
      <c r="N124" s="151">
        <v>7</v>
      </c>
      <c r="O124" s="85">
        <f t="shared" si="25"/>
        <v>2.0388349514563107</v>
      </c>
      <c r="P124" s="85">
        <f t="shared" si="26"/>
        <v>1.1650485436893203</v>
      </c>
      <c r="Q124" s="41">
        <f t="shared" si="27"/>
        <v>8.3333333333333329E-2</v>
      </c>
      <c r="R124" s="42">
        <f t="shared" si="28"/>
        <v>0.875</v>
      </c>
    </row>
    <row r="125" spans="1:18" ht="12.75" customHeight="1">
      <c r="A125" s="5" t="s">
        <v>80</v>
      </c>
      <c r="B125" s="151">
        <v>2</v>
      </c>
      <c r="C125" s="151">
        <v>2</v>
      </c>
      <c r="D125" s="151">
        <v>1</v>
      </c>
      <c r="E125" s="151">
        <v>0</v>
      </c>
      <c r="F125" s="151">
        <v>0</v>
      </c>
      <c r="G125" s="152">
        <v>9.6999999999999993</v>
      </c>
      <c r="H125" s="151">
        <v>41</v>
      </c>
      <c r="I125" s="151">
        <v>7</v>
      </c>
      <c r="J125" s="151">
        <v>5</v>
      </c>
      <c r="K125" s="151">
        <v>4</v>
      </c>
      <c r="L125" s="151">
        <v>0</v>
      </c>
      <c r="M125" s="151">
        <v>4</v>
      </c>
      <c r="N125" s="151">
        <v>5</v>
      </c>
      <c r="O125" s="85">
        <f t="shared" si="25"/>
        <v>2.8865979381443303</v>
      </c>
      <c r="P125" s="85">
        <f t="shared" si="26"/>
        <v>1.1340206185567012</v>
      </c>
      <c r="Q125" s="41">
        <f t="shared" si="27"/>
        <v>0.17073170731707318</v>
      </c>
      <c r="R125" s="42">
        <f t="shared" si="28"/>
        <v>1.25</v>
      </c>
    </row>
    <row r="126" spans="1:18" ht="12.75" customHeight="1">
      <c r="A126" s="5" t="s">
        <v>81</v>
      </c>
      <c r="B126" s="19" t="s">
        <v>48</v>
      </c>
      <c r="C126" s="19" t="s">
        <v>48</v>
      </c>
      <c r="D126" s="19" t="s">
        <v>48</v>
      </c>
      <c r="E126" s="19" t="s">
        <v>48</v>
      </c>
      <c r="F126" s="19" t="s">
        <v>48</v>
      </c>
      <c r="G126" s="20" t="s">
        <v>48</v>
      </c>
      <c r="H126" s="19" t="s">
        <v>48</v>
      </c>
      <c r="I126" s="19" t="s">
        <v>48</v>
      </c>
      <c r="J126" s="19" t="s">
        <v>48</v>
      </c>
      <c r="K126" s="19" t="s">
        <v>48</v>
      </c>
      <c r="L126" s="19" t="s">
        <v>48</v>
      </c>
      <c r="M126" s="19" t="s">
        <v>48</v>
      </c>
      <c r="N126" s="19" t="s">
        <v>48</v>
      </c>
      <c r="O126" s="85" t="e">
        <f t="shared" si="25"/>
        <v>#VALUE!</v>
      </c>
      <c r="P126" s="85" t="e">
        <f t="shared" si="26"/>
        <v>#VALUE!</v>
      </c>
      <c r="Q126" s="41" t="e">
        <f t="shared" si="27"/>
        <v>#VALUE!</v>
      </c>
      <c r="R126" s="42" t="e">
        <f t="shared" si="28"/>
        <v>#VALUE!</v>
      </c>
    </row>
    <row r="127" spans="1:18" ht="12.75" customHeight="1">
      <c r="A127" s="12" t="s">
        <v>82</v>
      </c>
      <c r="B127" s="19" t="s">
        <v>48</v>
      </c>
      <c r="C127" s="19" t="s">
        <v>48</v>
      </c>
      <c r="D127" s="19" t="s">
        <v>48</v>
      </c>
      <c r="E127" s="19" t="s">
        <v>48</v>
      </c>
      <c r="F127" s="19" t="s">
        <v>48</v>
      </c>
      <c r="G127" s="20" t="s">
        <v>48</v>
      </c>
      <c r="H127" s="19" t="s">
        <v>48</v>
      </c>
      <c r="I127" s="19" t="s">
        <v>48</v>
      </c>
      <c r="J127" s="19" t="s">
        <v>48</v>
      </c>
      <c r="K127" s="19" t="s">
        <v>48</v>
      </c>
      <c r="L127" s="19" t="s">
        <v>48</v>
      </c>
      <c r="M127" s="19" t="s">
        <v>48</v>
      </c>
      <c r="N127" s="19" t="s">
        <v>48</v>
      </c>
      <c r="O127" s="85" t="e">
        <f t="shared" si="25"/>
        <v>#VALUE!</v>
      </c>
      <c r="P127" s="85" t="e">
        <f t="shared" si="26"/>
        <v>#VALUE!</v>
      </c>
      <c r="Q127" s="41" t="e">
        <f t="shared" si="27"/>
        <v>#VALUE!</v>
      </c>
      <c r="R127" s="42" t="e">
        <f t="shared" si="28"/>
        <v>#VALUE!</v>
      </c>
    </row>
    <row r="128" spans="1:18" ht="12.75" customHeight="1" thickBot="1">
      <c r="A128" s="62" t="s">
        <v>83</v>
      </c>
      <c r="B128" s="63"/>
      <c r="C128" s="86">
        <f t="shared" ref="C128:N128" si="29">SUM(C117:C127)</f>
        <v>7</v>
      </c>
      <c r="D128" s="86">
        <f t="shared" si="29"/>
        <v>6</v>
      </c>
      <c r="E128" s="86">
        <f t="shared" si="29"/>
        <v>1</v>
      </c>
      <c r="F128" s="86">
        <f t="shared" si="29"/>
        <v>0</v>
      </c>
      <c r="G128" s="86">
        <f t="shared" si="29"/>
        <v>50</v>
      </c>
      <c r="H128" s="86">
        <f t="shared" si="29"/>
        <v>214</v>
      </c>
      <c r="I128" s="86">
        <f t="shared" si="29"/>
        <v>30</v>
      </c>
      <c r="J128" s="86">
        <f t="shared" si="29"/>
        <v>22</v>
      </c>
      <c r="K128" s="86">
        <f t="shared" si="29"/>
        <v>14</v>
      </c>
      <c r="L128" s="86">
        <f t="shared" si="29"/>
        <v>0</v>
      </c>
      <c r="M128" s="86">
        <f t="shared" si="29"/>
        <v>23</v>
      </c>
      <c r="N128" s="86">
        <f t="shared" si="29"/>
        <v>49</v>
      </c>
      <c r="O128" s="139">
        <f t="shared" si="25"/>
        <v>1.9600000000000002</v>
      </c>
      <c r="P128" s="139">
        <f t="shared" si="26"/>
        <v>1.06</v>
      </c>
      <c r="Q128" s="140">
        <f t="shared" si="27"/>
        <v>0.14018691588785046</v>
      </c>
      <c r="R128" s="141">
        <f t="shared" si="28"/>
        <v>2.1304347826086958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125"/>
  <sheetViews>
    <sheetView topLeftCell="A9" zoomScale="80" zoomScaleNormal="80" workbookViewId="0">
      <selection activeCell="Q41" sqref="Q41"/>
    </sheetView>
  </sheetViews>
  <sheetFormatPr defaultRowHeight="12.75" customHeight="1"/>
  <cols>
    <col min="1" max="1" width="25.7109375" style="5" customWidth="1"/>
    <col min="2" max="14" width="5.7109375" style="5" customWidth="1"/>
    <col min="15" max="18" width="6.7109375" style="5" customWidth="1"/>
    <col min="19" max="19" width="9.140625" style="5"/>
    <col min="20" max="20" width="5.7109375" style="5" customWidth="1"/>
    <col min="21" max="16384" width="9.140625" style="5"/>
  </cols>
  <sheetData>
    <row r="1" spans="1:30" ht="26.25" customHeight="1">
      <c r="A1" s="43" t="s">
        <v>227</v>
      </c>
      <c r="N1" s="11"/>
      <c r="O1" s="11"/>
      <c r="P1" s="12"/>
      <c r="Q1" s="11"/>
      <c r="R1" s="11"/>
      <c r="T1" s="6" t="s">
        <v>52</v>
      </c>
      <c r="U1" s="36" t="s">
        <v>96</v>
      </c>
      <c r="X1"/>
      <c r="Y1"/>
      <c r="Z1"/>
      <c r="AA1"/>
      <c r="AB1"/>
      <c r="AC1"/>
      <c r="AD1"/>
    </row>
    <row r="2" spans="1:30" ht="12.75" customHeight="1">
      <c r="N2" s="11"/>
      <c r="O2" s="11"/>
      <c r="Q2" s="11"/>
      <c r="R2" s="11"/>
      <c r="T2" s="6" t="s">
        <v>53</v>
      </c>
      <c r="U2" s="5" t="s">
        <v>97</v>
      </c>
      <c r="X2"/>
      <c r="Y2"/>
      <c r="Z2"/>
      <c r="AA2"/>
      <c r="AB2"/>
      <c r="AC2"/>
      <c r="AD2"/>
    </row>
    <row r="3" spans="1:30" ht="12.75" customHeight="1">
      <c r="A3" s="69" t="s">
        <v>173</v>
      </c>
      <c r="T3" s="6" t="s">
        <v>54</v>
      </c>
      <c r="U3" s="5" t="s">
        <v>98</v>
      </c>
      <c r="AB3"/>
      <c r="AC3"/>
      <c r="AD3"/>
    </row>
    <row r="4" spans="1:30" ht="12.75" customHeight="1">
      <c r="A4" s="70"/>
      <c r="B4" s="70" t="s">
        <v>21</v>
      </c>
      <c r="D4" s="36"/>
      <c r="E4" s="70" t="s">
        <v>22</v>
      </c>
      <c r="H4" s="70" t="s">
        <v>16</v>
      </c>
      <c r="J4" s="70" t="s">
        <v>23</v>
      </c>
      <c r="T4" s="6" t="s">
        <v>55</v>
      </c>
      <c r="U4" s="5" t="s">
        <v>99</v>
      </c>
      <c r="AB4"/>
      <c r="AC4"/>
      <c r="AD4"/>
    </row>
    <row r="5" spans="1:30" ht="12.75" customHeight="1">
      <c r="A5" s="81">
        <v>40682</v>
      </c>
      <c r="B5" s="12" t="s">
        <v>30</v>
      </c>
      <c r="D5" s="36"/>
      <c r="E5" s="14" t="s">
        <v>12</v>
      </c>
      <c r="H5" s="75" t="s">
        <v>201</v>
      </c>
      <c r="J5" s="77" t="s">
        <v>41</v>
      </c>
      <c r="M5" t="s">
        <v>200</v>
      </c>
      <c r="T5" s="6" t="s">
        <v>56</v>
      </c>
      <c r="U5" s="5" t="s">
        <v>100</v>
      </c>
      <c r="AB5"/>
      <c r="AC5"/>
      <c r="AD5"/>
    </row>
    <row r="6" spans="1:30" ht="12.75" customHeight="1">
      <c r="A6" s="80">
        <v>40685</v>
      </c>
      <c r="B6" s="12" t="s">
        <v>160</v>
      </c>
      <c r="D6" s="36"/>
      <c r="E6" s="14" t="s">
        <v>12</v>
      </c>
      <c r="H6" s="76" t="s">
        <v>202</v>
      </c>
      <c r="J6" s="17" t="s">
        <v>42</v>
      </c>
      <c r="T6" s="6" t="s">
        <v>57</v>
      </c>
      <c r="U6" s="5" t="s">
        <v>101</v>
      </c>
      <c r="AB6"/>
      <c r="AC6"/>
      <c r="AD6"/>
    </row>
    <row r="7" spans="1:30" ht="12.75" customHeight="1">
      <c r="A7" s="80">
        <v>40692</v>
      </c>
      <c r="B7" s="14" t="s">
        <v>12</v>
      </c>
      <c r="C7" s="14"/>
      <c r="D7" s="36"/>
      <c r="E7" t="s">
        <v>27</v>
      </c>
      <c r="H7" s="17" t="s">
        <v>225</v>
      </c>
      <c r="J7" t="s">
        <v>43</v>
      </c>
      <c r="T7" s="6" t="s">
        <v>58</v>
      </c>
      <c r="U7" s="5" t="s">
        <v>102</v>
      </c>
      <c r="W7" s="3"/>
      <c r="AB7"/>
      <c r="AC7"/>
      <c r="AD7"/>
    </row>
    <row r="8" spans="1:30" ht="12.75" customHeight="1">
      <c r="A8" s="80">
        <v>40699</v>
      </c>
      <c r="B8" s="14" t="s">
        <v>159</v>
      </c>
      <c r="C8" s="14"/>
      <c r="D8" s="36"/>
      <c r="E8" t="s">
        <v>31</v>
      </c>
      <c r="H8" s="17" t="s">
        <v>226</v>
      </c>
      <c r="J8" t="s">
        <v>44</v>
      </c>
      <c r="T8" s="6" t="s">
        <v>59</v>
      </c>
      <c r="U8" s="5" t="s">
        <v>103</v>
      </c>
      <c r="W8" s="3"/>
      <c r="AB8"/>
      <c r="AC8"/>
      <c r="AD8"/>
    </row>
    <row r="9" spans="1:30" ht="12.75" customHeight="1">
      <c r="A9" s="80">
        <v>40706</v>
      </c>
      <c r="B9" t="s">
        <v>162</v>
      </c>
      <c r="D9" s="36"/>
      <c r="E9" s="14" t="s">
        <v>12</v>
      </c>
      <c r="H9" s="17" t="s">
        <v>228</v>
      </c>
      <c r="J9" t="s">
        <v>45</v>
      </c>
      <c r="T9" s="6" t="s">
        <v>60</v>
      </c>
      <c r="U9" s="5" t="s">
        <v>104</v>
      </c>
      <c r="W9" s="3"/>
      <c r="AB9"/>
      <c r="AC9"/>
      <c r="AD9"/>
    </row>
    <row r="10" spans="1:30" ht="12.75" customHeight="1">
      <c r="A10" s="80">
        <v>40708</v>
      </c>
      <c r="B10" s="14" t="s">
        <v>12</v>
      </c>
      <c r="D10" s="36"/>
      <c r="E10" t="s">
        <v>30</v>
      </c>
      <c r="H10" s="17" t="s">
        <v>229</v>
      </c>
      <c r="J10" t="s">
        <v>46</v>
      </c>
      <c r="T10" s="6" t="s">
        <v>61</v>
      </c>
      <c r="U10" s="5" t="s">
        <v>105</v>
      </c>
      <c r="W10" s="3"/>
      <c r="AB10"/>
      <c r="AC10"/>
      <c r="AD10"/>
    </row>
    <row r="11" spans="1:30" ht="12.75" customHeight="1">
      <c r="A11" s="80">
        <v>40717</v>
      </c>
      <c r="B11" t="s">
        <v>217</v>
      </c>
      <c r="D11" s="36"/>
      <c r="E11" s="14" t="s">
        <v>159</v>
      </c>
      <c r="H11" s="17" t="s">
        <v>230</v>
      </c>
      <c r="J11" t="s">
        <v>47</v>
      </c>
      <c r="T11" s="6" t="s">
        <v>62</v>
      </c>
      <c r="U11" s="5" t="s">
        <v>106</v>
      </c>
      <c r="W11" s="3"/>
      <c r="AB11"/>
      <c r="AC11"/>
      <c r="AD11"/>
    </row>
    <row r="12" spans="1:30" ht="12.75" customHeight="1">
      <c r="A12" s="80">
        <v>40720</v>
      </c>
      <c r="B12" s="14" t="s">
        <v>12</v>
      </c>
      <c r="D12" s="36"/>
      <c r="E12" t="s">
        <v>31</v>
      </c>
      <c r="H12" s="17" t="s">
        <v>231</v>
      </c>
      <c r="J12" t="s">
        <v>218</v>
      </c>
      <c r="T12" s="6" t="s">
        <v>63</v>
      </c>
      <c r="U12" s="5" t="s">
        <v>107</v>
      </c>
      <c r="W12" s="3"/>
      <c r="AB12"/>
      <c r="AC12"/>
      <c r="AD12"/>
    </row>
    <row r="13" spans="1:30" ht="12.75" customHeight="1">
      <c r="A13" s="80">
        <v>40727</v>
      </c>
      <c r="B13" s="14" t="s">
        <v>159</v>
      </c>
      <c r="D13" s="36"/>
      <c r="E13" t="s">
        <v>10</v>
      </c>
      <c r="H13" s="17" t="s">
        <v>187</v>
      </c>
      <c r="J13" t="s">
        <v>219</v>
      </c>
      <c r="T13" s="6" t="s">
        <v>64</v>
      </c>
      <c r="U13" s="5" t="s">
        <v>108</v>
      </c>
      <c r="AB13"/>
      <c r="AC13"/>
      <c r="AD13"/>
    </row>
    <row r="14" spans="1:30" ht="12.75" customHeight="1">
      <c r="A14" s="80">
        <v>40734</v>
      </c>
      <c r="B14" s="14" t="s">
        <v>159</v>
      </c>
      <c r="D14" s="36"/>
      <c r="E14" t="s">
        <v>220</v>
      </c>
      <c r="H14" s="17" t="s">
        <v>213</v>
      </c>
      <c r="J14" t="s">
        <v>221</v>
      </c>
      <c r="T14" s="6" t="s">
        <v>65</v>
      </c>
      <c r="U14" s="5" t="s">
        <v>109</v>
      </c>
      <c r="W14" s="3"/>
    </row>
    <row r="15" spans="1:30" ht="12.75" customHeight="1">
      <c r="A15" s="80">
        <v>40737</v>
      </c>
      <c r="B15" s="14" t="s">
        <v>12</v>
      </c>
      <c r="D15" s="36"/>
      <c r="E15" t="s">
        <v>32</v>
      </c>
      <c r="H15" s="17" t="s">
        <v>181</v>
      </c>
      <c r="J15" t="s">
        <v>222</v>
      </c>
      <c r="T15" s="6" t="s">
        <v>66</v>
      </c>
      <c r="U15" s="5" t="s">
        <v>110</v>
      </c>
      <c r="W15" s="3"/>
    </row>
    <row r="16" spans="1:30" ht="12.75" customHeight="1">
      <c r="A16" s="80">
        <v>40741</v>
      </c>
      <c r="B16" t="s">
        <v>28</v>
      </c>
      <c r="D16" s="36"/>
      <c r="E16" s="14" t="s">
        <v>159</v>
      </c>
      <c r="H16" s="17" t="s">
        <v>232</v>
      </c>
      <c r="J16" t="s">
        <v>223</v>
      </c>
      <c r="T16" s="6" t="s">
        <v>67</v>
      </c>
      <c r="U16" s="36" t="s">
        <v>111</v>
      </c>
      <c r="W16" s="3"/>
      <c r="AB16" s="3"/>
      <c r="AC16" s="3"/>
    </row>
    <row r="17" spans="1:30" ht="12.75" customHeight="1">
      <c r="A17" s="80">
        <v>40747</v>
      </c>
      <c r="B17" s="11" t="s">
        <v>252</v>
      </c>
      <c r="M17" t="s">
        <v>253</v>
      </c>
      <c r="T17" s="6" t="s">
        <v>68</v>
      </c>
      <c r="U17" s="12" t="s">
        <v>112</v>
      </c>
      <c r="W17" s="3"/>
      <c r="AB17" s="3"/>
      <c r="AC17" s="3"/>
    </row>
    <row r="18" spans="1:30" ht="12.75" customHeight="1">
      <c r="A18" s="80">
        <v>40749</v>
      </c>
      <c r="B18" t="s">
        <v>25</v>
      </c>
      <c r="D18" s="36"/>
      <c r="E18" s="14" t="s">
        <v>159</v>
      </c>
      <c r="H18" s="17" t="s">
        <v>206</v>
      </c>
      <c r="J18" t="s">
        <v>224</v>
      </c>
      <c r="W18" s="82"/>
      <c r="AB18"/>
      <c r="AC18"/>
      <c r="AD18"/>
    </row>
    <row r="19" spans="1:30" ht="12.75" customHeight="1">
      <c r="A19" s="80">
        <v>40762</v>
      </c>
      <c r="B19" s="12" t="s">
        <v>29</v>
      </c>
      <c r="D19" s="36"/>
      <c r="E19" s="14" t="s">
        <v>12</v>
      </c>
      <c r="H19" s="17" t="s">
        <v>213</v>
      </c>
      <c r="J19" s="17" t="s">
        <v>210</v>
      </c>
      <c r="T19" s="6" t="s">
        <v>52</v>
      </c>
      <c r="U19" s="5" t="s">
        <v>96</v>
      </c>
      <c r="W19" s="82"/>
      <c r="AB19"/>
      <c r="AC19"/>
      <c r="AD19"/>
    </row>
    <row r="20" spans="1:30" ht="12.75" customHeight="1">
      <c r="A20" s="80">
        <v>40769</v>
      </c>
      <c r="B20" s="14" t="s">
        <v>12</v>
      </c>
      <c r="D20" s="36"/>
      <c r="E20" s="12" t="s">
        <v>27</v>
      </c>
      <c r="H20" s="17" t="s">
        <v>214</v>
      </c>
      <c r="J20" s="17" t="s">
        <v>211</v>
      </c>
      <c r="T20" s="6" t="s">
        <v>84</v>
      </c>
      <c r="U20" s="5" t="s">
        <v>113</v>
      </c>
      <c r="V20" s="6"/>
      <c r="AB20"/>
      <c r="AC20"/>
      <c r="AD20"/>
    </row>
    <row r="21" spans="1:30" ht="12.75" customHeight="1">
      <c r="A21" s="80">
        <v>40772</v>
      </c>
      <c r="B21" s="12" t="s">
        <v>26</v>
      </c>
      <c r="D21" s="36"/>
      <c r="E21" s="14" t="s">
        <v>12</v>
      </c>
      <c r="H21" s="17" t="s">
        <v>215</v>
      </c>
      <c r="J21" s="17" t="s">
        <v>212</v>
      </c>
      <c r="T21" s="6" t="s">
        <v>85</v>
      </c>
      <c r="U21" s="5" t="s">
        <v>114</v>
      </c>
      <c r="V21" s="6"/>
      <c r="AB21" s="3"/>
      <c r="AC21" s="3"/>
      <c r="AD21" s="3"/>
    </row>
    <row r="22" spans="1:30" ht="12.75" customHeight="1">
      <c r="A22" s="80">
        <v>40776</v>
      </c>
      <c r="B22" s="12" t="s">
        <v>30</v>
      </c>
      <c r="D22" s="36"/>
      <c r="E22" s="14" t="s">
        <v>12</v>
      </c>
      <c r="H22" s="17" t="s">
        <v>37</v>
      </c>
      <c r="J22" s="17" t="s">
        <v>242</v>
      </c>
      <c r="L22"/>
      <c r="M22" t="s">
        <v>238</v>
      </c>
      <c r="T22" s="6" t="s">
        <v>86</v>
      </c>
      <c r="U22" s="5" t="s">
        <v>115</v>
      </c>
      <c r="V22" s="6"/>
      <c r="AB22" s="3"/>
      <c r="AC22" s="3"/>
      <c r="AD22" s="3"/>
    </row>
    <row r="23" spans="1:30" ht="12.75" customHeight="1">
      <c r="A23" s="80">
        <v>40783</v>
      </c>
      <c r="B23" s="12" t="s">
        <v>31</v>
      </c>
      <c r="D23" s="36"/>
      <c r="E23" s="14" t="s">
        <v>12</v>
      </c>
      <c r="H23" s="17" t="s">
        <v>216</v>
      </c>
      <c r="J23" s="17" t="s">
        <v>243</v>
      </c>
      <c r="T23" s="6" t="s">
        <v>87</v>
      </c>
      <c r="U23" s="5" t="s">
        <v>116</v>
      </c>
      <c r="V23" s="6"/>
    </row>
    <row r="24" spans="1:30" ht="12.75" customHeight="1">
      <c r="A24" s="80">
        <v>40792</v>
      </c>
      <c r="B24" t="s">
        <v>26</v>
      </c>
      <c r="D24" s="36"/>
      <c r="E24" s="14" t="s">
        <v>12</v>
      </c>
      <c r="H24" s="17" t="s">
        <v>209</v>
      </c>
      <c r="J24" s="17" t="s">
        <v>244</v>
      </c>
      <c r="T24" s="6" t="s">
        <v>88</v>
      </c>
      <c r="U24" s="5" t="s">
        <v>117</v>
      </c>
      <c r="V24" s="6"/>
    </row>
    <row r="25" spans="1:30" ht="12.75" customHeight="1">
      <c r="A25" s="80">
        <v>40797</v>
      </c>
      <c r="B25" s="14" t="s">
        <v>12</v>
      </c>
      <c r="D25" s="36"/>
      <c r="E25" s="12" t="s">
        <v>26</v>
      </c>
      <c r="H25" s="17" t="s">
        <v>208</v>
      </c>
      <c r="J25" s="17" t="s">
        <v>245</v>
      </c>
      <c r="L25" s="17"/>
      <c r="M25" t="s">
        <v>198</v>
      </c>
      <c r="T25" s="6" t="s">
        <v>89</v>
      </c>
      <c r="U25" s="5" t="s">
        <v>118</v>
      </c>
      <c r="V25" s="6"/>
    </row>
    <row r="26" spans="1:30" ht="12.75" customHeight="1">
      <c r="A26" s="80">
        <v>40802</v>
      </c>
      <c r="B26" s="12" t="s">
        <v>26</v>
      </c>
      <c r="E26" s="83" t="s">
        <v>12</v>
      </c>
      <c r="H26" s="17" t="s">
        <v>203</v>
      </c>
      <c r="J26" s="17" t="s">
        <v>246</v>
      </c>
      <c r="T26" s="6" t="s">
        <v>56</v>
      </c>
      <c r="U26" s="5" t="s">
        <v>100</v>
      </c>
      <c r="V26" s="6"/>
    </row>
    <row r="27" spans="1:30" ht="12.75" customHeight="1">
      <c r="A27" s="80">
        <v>40806</v>
      </c>
      <c r="B27" s="14" t="s">
        <v>12</v>
      </c>
      <c r="E27" s="4" t="s">
        <v>31</v>
      </c>
      <c r="H27" t="s">
        <v>204</v>
      </c>
      <c r="J27" s="17" t="s">
        <v>247</v>
      </c>
      <c r="M27" t="s">
        <v>239</v>
      </c>
      <c r="T27" s="6" t="s">
        <v>55</v>
      </c>
      <c r="U27" s="5" t="s">
        <v>99</v>
      </c>
      <c r="V27" s="6"/>
    </row>
    <row r="28" spans="1:30" ht="12.75" customHeight="1">
      <c r="A28" s="80">
        <v>40811</v>
      </c>
      <c r="B28" s="12" t="s">
        <v>31</v>
      </c>
      <c r="E28" s="83" t="s">
        <v>12</v>
      </c>
      <c r="H28" t="s">
        <v>205</v>
      </c>
      <c r="J28" s="17" t="s">
        <v>248</v>
      </c>
      <c r="T28" s="6" t="s">
        <v>90</v>
      </c>
      <c r="U28" s="5" t="s">
        <v>119</v>
      </c>
    </row>
    <row r="29" spans="1:30" ht="12.75" customHeight="1">
      <c r="A29" s="80">
        <v>40811</v>
      </c>
      <c r="B29" s="14" t="s">
        <v>12</v>
      </c>
      <c r="E29" s="4" t="s">
        <v>31</v>
      </c>
      <c r="H29" s="17" t="s">
        <v>206</v>
      </c>
      <c r="J29" s="17" t="s">
        <v>249</v>
      </c>
      <c r="T29" s="6" t="s">
        <v>91</v>
      </c>
      <c r="U29" s="5" t="s">
        <v>120</v>
      </c>
    </row>
    <row r="30" spans="1:30" ht="12.75" customHeight="1">
      <c r="A30" s="80">
        <v>40812</v>
      </c>
      <c r="B30" s="12" t="s">
        <v>28</v>
      </c>
      <c r="E30" s="83" t="s">
        <v>12</v>
      </c>
      <c r="H30" s="17" t="s">
        <v>207</v>
      </c>
      <c r="J30" s="17" t="s">
        <v>250</v>
      </c>
      <c r="M30" t="s">
        <v>240</v>
      </c>
      <c r="T30" s="6" t="s">
        <v>61</v>
      </c>
      <c r="U30" s="5" t="s">
        <v>105</v>
      </c>
    </row>
    <row r="31" spans="1:30" ht="12.75" customHeight="1">
      <c r="A31" s="80">
        <v>40813</v>
      </c>
      <c r="B31" s="14" t="s">
        <v>12</v>
      </c>
      <c r="E31" s="4" t="s">
        <v>28</v>
      </c>
      <c r="H31" s="17" t="s">
        <v>204</v>
      </c>
      <c r="J31" s="17" t="s">
        <v>251</v>
      </c>
      <c r="M31" t="s">
        <v>241</v>
      </c>
      <c r="T31" s="6" t="s">
        <v>62</v>
      </c>
      <c r="U31" s="5" t="s">
        <v>106</v>
      </c>
    </row>
    <row r="32" spans="1:30" ht="12.75" customHeight="1" thickBot="1">
      <c r="T32" s="6" t="s">
        <v>92</v>
      </c>
      <c r="U32" s="5" t="s">
        <v>121</v>
      </c>
    </row>
    <row r="33" spans="1:22" ht="12.75" customHeight="1" thickBot="1">
      <c r="A33" s="164" t="s">
        <v>148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/>
      <c r="T33" s="6" t="s">
        <v>93</v>
      </c>
      <c r="U33" s="36" t="s">
        <v>122</v>
      </c>
    </row>
    <row r="34" spans="1:22" ht="12.75" customHeight="1">
      <c r="A34" s="35" t="s">
        <v>151</v>
      </c>
      <c r="B34" s="34" t="s">
        <v>52</v>
      </c>
      <c r="C34" s="34" t="s">
        <v>53</v>
      </c>
      <c r="D34" s="34" t="s">
        <v>54</v>
      </c>
      <c r="E34" s="34" t="s">
        <v>55</v>
      </c>
      <c r="F34" s="34" t="s">
        <v>56</v>
      </c>
      <c r="G34" s="34" t="s">
        <v>57</v>
      </c>
      <c r="H34" s="34" t="s">
        <v>58</v>
      </c>
      <c r="I34" s="34" t="s">
        <v>59</v>
      </c>
      <c r="J34" s="34" t="s">
        <v>60</v>
      </c>
      <c r="K34" s="34" t="s">
        <v>61</v>
      </c>
      <c r="L34" s="34" t="s">
        <v>62</v>
      </c>
      <c r="M34" s="34" t="s">
        <v>63</v>
      </c>
      <c r="N34" s="34" t="s">
        <v>64</v>
      </c>
      <c r="O34" s="34" t="s">
        <v>65</v>
      </c>
      <c r="P34" s="34" t="s">
        <v>66</v>
      </c>
      <c r="Q34" s="34" t="s">
        <v>67</v>
      </c>
      <c r="R34" s="33" t="s">
        <v>68</v>
      </c>
      <c r="T34" s="6" t="s">
        <v>94</v>
      </c>
      <c r="U34" s="5" t="s">
        <v>123</v>
      </c>
    </row>
    <row r="35" spans="1:22" ht="12.75" customHeight="1">
      <c r="A35" s="28" t="s">
        <v>69</v>
      </c>
      <c r="B35" s="46">
        <v>24</v>
      </c>
      <c r="C35" s="54">
        <v>74</v>
      </c>
      <c r="D35" s="54">
        <v>63</v>
      </c>
      <c r="E35" s="46">
        <v>23</v>
      </c>
      <c r="F35" s="54">
        <v>30</v>
      </c>
      <c r="G35" s="46">
        <v>3</v>
      </c>
      <c r="H35" s="46">
        <v>0</v>
      </c>
      <c r="I35" s="46">
        <v>0</v>
      </c>
      <c r="J35" s="46">
        <v>19</v>
      </c>
      <c r="K35" s="54">
        <v>10</v>
      </c>
      <c r="L35" s="46">
        <v>3</v>
      </c>
      <c r="M35" s="46">
        <v>8</v>
      </c>
      <c r="N35" s="54">
        <v>33</v>
      </c>
      <c r="O35" s="26">
        <f t="shared" ref="O35:O49" si="0">SUM(F35/D35)</f>
        <v>0.47619047619047616</v>
      </c>
      <c r="P35" s="26">
        <f t="shared" ref="P35:P48" si="1">SUM(F35,K35)/SUM(D35,K35)</f>
        <v>0.54794520547945202</v>
      </c>
      <c r="Q35" s="26">
        <f t="shared" ref="Q35:Q49" si="2">SUM(N35/D35)</f>
        <v>0.52380952380952384</v>
      </c>
      <c r="R35" s="25">
        <f t="shared" ref="R35:R49" si="3">SUM(P35:Q35)</f>
        <v>1.0717547292889757</v>
      </c>
      <c r="T35" s="6" t="s">
        <v>95</v>
      </c>
      <c r="U35" s="12" t="s">
        <v>124</v>
      </c>
      <c r="V35" s="6"/>
    </row>
    <row r="36" spans="1:22" ht="12.75" customHeight="1">
      <c r="A36" s="32" t="s">
        <v>70</v>
      </c>
      <c r="B36" s="46">
        <v>18</v>
      </c>
      <c r="C36" s="54">
        <v>49</v>
      </c>
      <c r="D36" s="54">
        <v>37</v>
      </c>
      <c r="E36" s="46">
        <v>13</v>
      </c>
      <c r="F36" s="54">
        <v>18</v>
      </c>
      <c r="G36" s="46">
        <v>0</v>
      </c>
      <c r="H36" s="46">
        <v>0</v>
      </c>
      <c r="I36" s="46">
        <v>0</v>
      </c>
      <c r="J36" s="46">
        <v>9</v>
      </c>
      <c r="K36" s="54">
        <v>12</v>
      </c>
      <c r="L36" s="46">
        <v>5</v>
      </c>
      <c r="M36" s="46">
        <v>3</v>
      </c>
      <c r="N36" s="54">
        <v>18</v>
      </c>
      <c r="O36" s="26">
        <f t="shared" si="0"/>
        <v>0.48648648648648651</v>
      </c>
      <c r="P36" s="26">
        <f t="shared" si="1"/>
        <v>0.61224489795918369</v>
      </c>
      <c r="Q36" s="26">
        <f t="shared" si="2"/>
        <v>0.48648648648648651</v>
      </c>
      <c r="R36" s="25">
        <f t="shared" si="3"/>
        <v>1.0987313844456703</v>
      </c>
    </row>
    <row r="37" spans="1:22" ht="12.75" customHeight="1">
      <c r="A37" s="28" t="s">
        <v>71</v>
      </c>
      <c r="B37" s="46">
        <v>23</v>
      </c>
      <c r="C37" s="46">
        <v>61</v>
      </c>
      <c r="D37" s="46">
        <v>51</v>
      </c>
      <c r="E37" s="46">
        <v>16</v>
      </c>
      <c r="F37" s="46">
        <v>21</v>
      </c>
      <c r="G37" s="46">
        <v>1</v>
      </c>
      <c r="H37" s="46">
        <v>0</v>
      </c>
      <c r="I37" s="46">
        <v>0</v>
      </c>
      <c r="J37" s="46">
        <v>19</v>
      </c>
      <c r="K37" s="46">
        <v>7</v>
      </c>
      <c r="L37" s="46">
        <v>8</v>
      </c>
      <c r="M37" s="46">
        <v>6</v>
      </c>
      <c r="N37" s="46">
        <v>23</v>
      </c>
      <c r="O37" s="26">
        <f t="shared" si="0"/>
        <v>0.41176470588235292</v>
      </c>
      <c r="P37" s="26">
        <f t="shared" si="1"/>
        <v>0.48275862068965519</v>
      </c>
      <c r="Q37" s="26">
        <f t="shared" si="2"/>
        <v>0.45098039215686275</v>
      </c>
      <c r="R37" s="25">
        <f t="shared" si="3"/>
        <v>0.93373901284651795</v>
      </c>
      <c r="T37" s="6" t="s">
        <v>52</v>
      </c>
      <c r="U37" s="36" t="s">
        <v>96</v>
      </c>
    </row>
    <row r="38" spans="1:22" ht="12.75" customHeight="1">
      <c r="A38" s="28" t="s">
        <v>72</v>
      </c>
      <c r="B38" s="46">
        <v>25</v>
      </c>
      <c r="C38" s="46">
        <v>83</v>
      </c>
      <c r="D38" s="46">
        <v>69</v>
      </c>
      <c r="E38" s="46">
        <v>26</v>
      </c>
      <c r="F38" s="46">
        <v>27</v>
      </c>
      <c r="G38" s="46">
        <v>2</v>
      </c>
      <c r="H38" s="46">
        <v>0</v>
      </c>
      <c r="I38" s="46">
        <v>0</v>
      </c>
      <c r="J38" s="46">
        <v>22</v>
      </c>
      <c r="K38" s="46">
        <v>14</v>
      </c>
      <c r="L38" s="46">
        <v>5</v>
      </c>
      <c r="M38" s="46">
        <v>10</v>
      </c>
      <c r="N38" s="46">
        <v>29</v>
      </c>
      <c r="O38" s="26">
        <f t="shared" si="0"/>
        <v>0.39130434782608697</v>
      </c>
      <c r="P38" s="26">
        <f t="shared" si="1"/>
        <v>0.49397590361445781</v>
      </c>
      <c r="Q38" s="26">
        <f t="shared" si="2"/>
        <v>0.42028985507246375</v>
      </c>
      <c r="R38" s="25">
        <f t="shared" si="3"/>
        <v>0.91426575868692161</v>
      </c>
      <c r="T38" s="6" t="s">
        <v>53</v>
      </c>
      <c r="U38" s="5" t="s">
        <v>97</v>
      </c>
    </row>
    <row r="39" spans="1:22" ht="12.75" customHeight="1">
      <c r="A39" s="28" t="s">
        <v>73</v>
      </c>
      <c r="B39" s="46">
        <v>25</v>
      </c>
      <c r="C39" s="46">
        <v>73</v>
      </c>
      <c r="D39" s="46">
        <v>66</v>
      </c>
      <c r="E39" s="46">
        <v>16</v>
      </c>
      <c r="F39" s="46">
        <v>31</v>
      </c>
      <c r="G39" s="46">
        <v>3</v>
      </c>
      <c r="H39" s="46">
        <v>1</v>
      </c>
      <c r="I39" s="46">
        <v>0</v>
      </c>
      <c r="J39" s="46">
        <v>35</v>
      </c>
      <c r="K39" s="46">
        <v>5</v>
      </c>
      <c r="L39" s="46">
        <v>5</v>
      </c>
      <c r="M39" s="46">
        <v>5</v>
      </c>
      <c r="N39" s="46">
        <v>37</v>
      </c>
      <c r="O39" s="26">
        <f t="shared" si="0"/>
        <v>0.46969696969696972</v>
      </c>
      <c r="P39" s="26">
        <f t="shared" si="1"/>
        <v>0.50704225352112675</v>
      </c>
      <c r="Q39" s="26">
        <f t="shared" si="2"/>
        <v>0.56060606060606055</v>
      </c>
      <c r="R39" s="25">
        <f t="shared" si="3"/>
        <v>1.0676483141271873</v>
      </c>
      <c r="T39" s="6" t="s">
        <v>54</v>
      </c>
      <c r="U39" s="5" t="s">
        <v>98</v>
      </c>
    </row>
    <row r="40" spans="1:22" ht="12.75" customHeight="1">
      <c r="A40" s="28" t="s">
        <v>74</v>
      </c>
      <c r="B40" s="46">
        <v>25</v>
      </c>
      <c r="C40" s="46">
        <v>71</v>
      </c>
      <c r="D40" s="46">
        <v>52</v>
      </c>
      <c r="E40" s="46">
        <v>15</v>
      </c>
      <c r="F40" s="46">
        <v>20</v>
      </c>
      <c r="G40" s="46">
        <v>2</v>
      </c>
      <c r="H40" s="46">
        <v>1</v>
      </c>
      <c r="I40" s="46">
        <v>0</v>
      </c>
      <c r="J40" s="46">
        <v>16</v>
      </c>
      <c r="K40" s="46">
        <v>18</v>
      </c>
      <c r="L40" s="46">
        <v>13</v>
      </c>
      <c r="M40" s="46">
        <v>4</v>
      </c>
      <c r="N40" s="46">
        <v>25</v>
      </c>
      <c r="O40" s="26">
        <f t="shared" si="0"/>
        <v>0.38461538461538464</v>
      </c>
      <c r="P40" s="26">
        <f t="shared" si="1"/>
        <v>0.54285714285714282</v>
      </c>
      <c r="Q40" s="26">
        <f t="shared" si="2"/>
        <v>0.48076923076923078</v>
      </c>
      <c r="R40" s="25">
        <f t="shared" si="3"/>
        <v>1.0236263736263735</v>
      </c>
      <c r="T40" s="6" t="s">
        <v>55</v>
      </c>
      <c r="U40" s="5" t="s">
        <v>99</v>
      </c>
    </row>
    <row r="41" spans="1:22" ht="12.75" customHeight="1">
      <c r="A41" s="28" t="s">
        <v>75</v>
      </c>
      <c r="B41" s="46">
        <v>26</v>
      </c>
      <c r="C41" s="46">
        <v>81</v>
      </c>
      <c r="D41" s="46">
        <v>64</v>
      </c>
      <c r="E41" s="46">
        <v>30</v>
      </c>
      <c r="F41" s="46">
        <v>43</v>
      </c>
      <c r="G41" s="46">
        <v>11</v>
      </c>
      <c r="H41" s="46">
        <v>0</v>
      </c>
      <c r="I41" s="46">
        <v>0</v>
      </c>
      <c r="J41" s="46">
        <v>37</v>
      </c>
      <c r="K41" s="46">
        <v>11</v>
      </c>
      <c r="L41" s="46">
        <v>4</v>
      </c>
      <c r="M41" s="46">
        <v>6</v>
      </c>
      <c r="N41" s="46">
        <v>53</v>
      </c>
      <c r="O41" s="26">
        <f t="shared" si="0"/>
        <v>0.671875</v>
      </c>
      <c r="P41" s="26">
        <f t="shared" si="1"/>
        <v>0.72</v>
      </c>
      <c r="Q41" s="26">
        <f t="shared" si="2"/>
        <v>0.828125</v>
      </c>
      <c r="R41" s="25">
        <f t="shared" si="3"/>
        <v>1.548125</v>
      </c>
      <c r="T41" s="6" t="s">
        <v>56</v>
      </c>
      <c r="U41" s="5" t="s">
        <v>100</v>
      </c>
    </row>
    <row r="42" spans="1:22" ht="12.75" customHeight="1">
      <c r="A42" s="28" t="s">
        <v>76</v>
      </c>
      <c r="B42" s="46">
        <v>23</v>
      </c>
      <c r="C42" s="46">
        <v>64</v>
      </c>
      <c r="D42" s="46">
        <v>52</v>
      </c>
      <c r="E42" s="46">
        <v>18</v>
      </c>
      <c r="F42" s="46">
        <v>20</v>
      </c>
      <c r="G42" s="46">
        <v>2</v>
      </c>
      <c r="H42" s="46">
        <v>0</v>
      </c>
      <c r="I42" s="46">
        <v>0</v>
      </c>
      <c r="J42" s="46">
        <v>16</v>
      </c>
      <c r="K42" s="46">
        <v>10</v>
      </c>
      <c r="L42" s="46">
        <v>2</v>
      </c>
      <c r="M42" s="46">
        <v>2</v>
      </c>
      <c r="N42" s="46">
        <v>21</v>
      </c>
      <c r="O42" s="26">
        <f t="shared" si="0"/>
        <v>0.38461538461538464</v>
      </c>
      <c r="P42" s="26">
        <f t="shared" si="1"/>
        <v>0.4838709677419355</v>
      </c>
      <c r="Q42" s="26">
        <f t="shared" si="2"/>
        <v>0.40384615384615385</v>
      </c>
      <c r="R42" s="25">
        <f t="shared" si="3"/>
        <v>0.88771712158808935</v>
      </c>
      <c r="T42" s="6" t="s">
        <v>57</v>
      </c>
      <c r="U42" s="5" t="s">
        <v>101</v>
      </c>
    </row>
    <row r="43" spans="1:22" ht="12.75" customHeight="1">
      <c r="A43" s="28" t="s">
        <v>77</v>
      </c>
      <c r="B43" s="46">
        <v>17</v>
      </c>
      <c r="C43" s="46">
        <v>69</v>
      </c>
      <c r="D43" s="46">
        <v>58</v>
      </c>
      <c r="E43" s="46">
        <v>15</v>
      </c>
      <c r="F43" s="46">
        <v>13</v>
      </c>
      <c r="G43" s="46">
        <v>1</v>
      </c>
      <c r="H43" s="46">
        <v>0</v>
      </c>
      <c r="I43" s="46">
        <v>0</v>
      </c>
      <c r="J43" s="46">
        <v>7</v>
      </c>
      <c r="K43" s="46">
        <v>9</v>
      </c>
      <c r="L43" s="46">
        <v>23</v>
      </c>
      <c r="M43" s="46">
        <v>3</v>
      </c>
      <c r="N43" s="46">
        <v>14</v>
      </c>
      <c r="O43" s="26">
        <f t="shared" si="0"/>
        <v>0.22413793103448276</v>
      </c>
      <c r="P43" s="26">
        <f t="shared" si="1"/>
        <v>0.32835820895522388</v>
      </c>
      <c r="Q43" s="26">
        <f t="shared" si="2"/>
        <v>0.2413793103448276</v>
      </c>
      <c r="R43" s="25">
        <f t="shared" si="3"/>
        <v>0.56973751930005145</v>
      </c>
      <c r="T43" s="6" t="s">
        <v>58</v>
      </c>
      <c r="U43" s="5" t="s">
        <v>102</v>
      </c>
    </row>
    <row r="44" spans="1:22" ht="12.75" customHeight="1">
      <c r="A44" s="28" t="s">
        <v>78</v>
      </c>
      <c r="B44" s="47">
        <v>10</v>
      </c>
      <c r="C44" s="47">
        <v>26</v>
      </c>
      <c r="D44" s="47">
        <v>23</v>
      </c>
      <c r="E44" s="47">
        <v>5</v>
      </c>
      <c r="F44" s="47">
        <v>7</v>
      </c>
      <c r="G44" s="30">
        <v>1</v>
      </c>
      <c r="H44" s="30">
        <v>0</v>
      </c>
      <c r="I44" s="30">
        <v>0</v>
      </c>
      <c r="J44" s="30">
        <v>2</v>
      </c>
      <c r="K44" s="30">
        <v>3</v>
      </c>
      <c r="L44" s="30">
        <v>3</v>
      </c>
      <c r="M44" s="30">
        <v>4</v>
      </c>
      <c r="N44" s="30">
        <v>8</v>
      </c>
      <c r="O44" s="26">
        <f t="shared" si="0"/>
        <v>0.30434782608695654</v>
      </c>
      <c r="P44" s="26">
        <f t="shared" si="1"/>
        <v>0.38461538461538464</v>
      </c>
      <c r="Q44" s="26">
        <f t="shared" si="2"/>
        <v>0.34782608695652173</v>
      </c>
      <c r="R44" s="25">
        <f t="shared" si="3"/>
        <v>0.73244147157190631</v>
      </c>
      <c r="T44" s="6" t="s">
        <v>59</v>
      </c>
      <c r="U44" s="5" t="s">
        <v>103</v>
      </c>
    </row>
    <row r="45" spans="1:22" ht="12.75" customHeight="1">
      <c r="A45" s="28" t="s">
        <v>79</v>
      </c>
      <c r="B45" s="46">
        <v>24</v>
      </c>
      <c r="C45" s="46">
        <v>71</v>
      </c>
      <c r="D45" s="46">
        <v>59</v>
      </c>
      <c r="E45" s="46">
        <v>27</v>
      </c>
      <c r="F45" s="46">
        <v>23</v>
      </c>
      <c r="G45" s="46">
        <v>6</v>
      </c>
      <c r="H45" s="46">
        <v>3</v>
      </c>
      <c r="I45" s="46">
        <v>0</v>
      </c>
      <c r="J45" s="46">
        <v>18</v>
      </c>
      <c r="K45" s="46">
        <v>20</v>
      </c>
      <c r="L45" s="46">
        <v>7</v>
      </c>
      <c r="M45" s="46">
        <v>19</v>
      </c>
      <c r="N45" s="46">
        <v>33</v>
      </c>
      <c r="O45" s="26">
        <f t="shared" si="0"/>
        <v>0.38983050847457629</v>
      </c>
      <c r="P45" s="26">
        <f t="shared" si="1"/>
        <v>0.54430379746835444</v>
      </c>
      <c r="Q45" s="26">
        <f t="shared" si="2"/>
        <v>0.55932203389830504</v>
      </c>
      <c r="R45" s="25">
        <f t="shared" si="3"/>
        <v>1.1036258313666596</v>
      </c>
      <c r="T45" s="6" t="s">
        <v>60</v>
      </c>
      <c r="U45" s="5" t="s">
        <v>104</v>
      </c>
    </row>
    <row r="46" spans="1:22" ht="12.75" customHeight="1">
      <c r="A46" s="28" t="s">
        <v>80</v>
      </c>
      <c r="B46" s="46">
        <v>24</v>
      </c>
      <c r="C46" s="46">
        <v>67</v>
      </c>
      <c r="D46" s="46">
        <v>53</v>
      </c>
      <c r="E46" s="46">
        <v>13</v>
      </c>
      <c r="F46" s="46">
        <v>14</v>
      </c>
      <c r="G46" s="46">
        <v>2</v>
      </c>
      <c r="H46" s="46">
        <v>0</v>
      </c>
      <c r="I46" s="46">
        <v>0</v>
      </c>
      <c r="J46" s="46">
        <v>17</v>
      </c>
      <c r="K46" s="46">
        <v>13</v>
      </c>
      <c r="L46" s="46">
        <v>13</v>
      </c>
      <c r="M46" s="46">
        <v>3</v>
      </c>
      <c r="N46" s="46">
        <v>16</v>
      </c>
      <c r="O46" s="26">
        <f t="shared" si="0"/>
        <v>0.26415094339622641</v>
      </c>
      <c r="P46" s="26">
        <f t="shared" si="1"/>
        <v>0.40909090909090912</v>
      </c>
      <c r="Q46" s="26">
        <f t="shared" si="2"/>
        <v>0.30188679245283018</v>
      </c>
      <c r="R46" s="25">
        <f t="shared" si="3"/>
        <v>0.71097770154373929</v>
      </c>
      <c r="T46" s="6" t="s">
        <v>61</v>
      </c>
      <c r="U46" s="5" t="s">
        <v>105</v>
      </c>
    </row>
    <row r="47" spans="1:22" ht="12.75" customHeight="1">
      <c r="A47" s="28" t="s">
        <v>81</v>
      </c>
      <c r="B47" s="46">
        <v>23</v>
      </c>
      <c r="C47" s="46">
        <v>70</v>
      </c>
      <c r="D47" s="46">
        <v>54</v>
      </c>
      <c r="E47" s="46">
        <v>30</v>
      </c>
      <c r="F47" s="46">
        <v>23</v>
      </c>
      <c r="G47" s="46">
        <v>4</v>
      </c>
      <c r="H47" s="46">
        <v>0</v>
      </c>
      <c r="I47" s="46">
        <v>0</v>
      </c>
      <c r="J47" s="46">
        <v>16</v>
      </c>
      <c r="K47" s="46">
        <v>14</v>
      </c>
      <c r="L47" s="46">
        <v>4</v>
      </c>
      <c r="M47" s="46">
        <v>13</v>
      </c>
      <c r="N47" s="46">
        <v>25</v>
      </c>
      <c r="O47" s="26">
        <f t="shared" si="0"/>
        <v>0.42592592592592593</v>
      </c>
      <c r="P47" s="26">
        <f t="shared" si="1"/>
        <v>0.54411764705882348</v>
      </c>
      <c r="Q47" s="26">
        <f t="shared" si="2"/>
        <v>0.46296296296296297</v>
      </c>
      <c r="R47" s="25">
        <f t="shared" si="3"/>
        <v>1.0070806100217864</v>
      </c>
      <c r="T47" s="6" t="s">
        <v>62</v>
      </c>
      <c r="U47" s="5" t="s">
        <v>106</v>
      </c>
    </row>
    <row r="48" spans="1:22" ht="12.75" customHeight="1">
      <c r="A48" s="28" t="s">
        <v>82</v>
      </c>
      <c r="B48" s="46">
        <v>20</v>
      </c>
      <c r="C48" s="46">
        <v>53</v>
      </c>
      <c r="D48" s="46">
        <v>43</v>
      </c>
      <c r="E48" s="46">
        <v>9</v>
      </c>
      <c r="F48" s="46">
        <v>14</v>
      </c>
      <c r="G48" s="46">
        <v>1</v>
      </c>
      <c r="H48" s="46">
        <v>0</v>
      </c>
      <c r="I48" s="46">
        <v>0</v>
      </c>
      <c r="J48" s="46">
        <v>15</v>
      </c>
      <c r="K48" s="46">
        <v>9</v>
      </c>
      <c r="L48" s="46">
        <v>6</v>
      </c>
      <c r="M48" s="46">
        <v>0</v>
      </c>
      <c r="N48" s="46">
        <v>13</v>
      </c>
      <c r="O48" s="26">
        <f t="shared" si="0"/>
        <v>0.32558139534883723</v>
      </c>
      <c r="P48" s="26">
        <f t="shared" si="1"/>
        <v>0.44230769230769229</v>
      </c>
      <c r="Q48" s="26">
        <f t="shared" si="2"/>
        <v>0.30232558139534882</v>
      </c>
      <c r="R48" s="25">
        <f t="shared" si="3"/>
        <v>0.74463327370304111</v>
      </c>
      <c r="T48" s="6" t="s">
        <v>63</v>
      </c>
      <c r="U48" s="5" t="s">
        <v>107</v>
      </c>
    </row>
    <row r="49" spans="1:21" ht="12.75" customHeight="1">
      <c r="A49" s="24" t="s">
        <v>83</v>
      </c>
      <c r="B49" s="23">
        <v>0</v>
      </c>
      <c r="C49" s="23">
        <f t="shared" ref="C49:N49" si="4">SUM(C35:C48)</f>
        <v>912</v>
      </c>
      <c r="D49" s="23">
        <f t="shared" si="4"/>
        <v>744</v>
      </c>
      <c r="E49" s="23">
        <f t="shared" si="4"/>
        <v>256</v>
      </c>
      <c r="F49" s="23">
        <f t="shared" si="4"/>
        <v>304</v>
      </c>
      <c r="G49" s="23">
        <f t="shared" si="4"/>
        <v>39</v>
      </c>
      <c r="H49" s="23">
        <f t="shared" si="4"/>
        <v>5</v>
      </c>
      <c r="I49" s="23">
        <f t="shared" si="4"/>
        <v>0</v>
      </c>
      <c r="J49" s="23">
        <f t="shared" si="4"/>
        <v>248</v>
      </c>
      <c r="K49" s="23">
        <f t="shared" si="4"/>
        <v>155</v>
      </c>
      <c r="L49" s="23">
        <f t="shared" si="4"/>
        <v>101</v>
      </c>
      <c r="M49" s="23">
        <f t="shared" si="4"/>
        <v>86</v>
      </c>
      <c r="N49" s="23">
        <f t="shared" si="4"/>
        <v>348</v>
      </c>
      <c r="O49" s="22">
        <f t="shared" si="0"/>
        <v>0.40860215053763443</v>
      </c>
      <c r="P49" s="22">
        <f>SUM(F49,K49)/C49</f>
        <v>0.50328947368421051</v>
      </c>
      <c r="Q49" s="22">
        <f t="shared" si="2"/>
        <v>0.46774193548387094</v>
      </c>
      <c r="R49" s="21">
        <f t="shared" si="3"/>
        <v>0.97103140916808139</v>
      </c>
      <c r="T49" s="6" t="s">
        <v>64</v>
      </c>
      <c r="U49" s="5" t="s">
        <v>108</v>
      </c>
    </row>
    <row r="50" spans="1:21" ht="12.75" customHeight="1">
      <c r="A50" s="2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9"/>
      <c r="T50" s="6" t="s">
        <v>65</v>
      </c>
      <c r="U50" s="5" t="s">
        <v>109</v>
      </c>
    </row>
    <row r="51" spans="1:21" ht="12.75" customHeight="1">
      <c r="A51" s="67" t="s">
        <v>152</v>
      </c>
      <c r="B51" s="39" t="s">
        <v>52</v>
      </c>
      <c r="C51" s="39" t="s">
        <v>84</v>
      </c>
      <c r="D51" s="39" t="s">
        <v>85</v>
      </c>
      <c r="E51" s="39" t="s">
        <v>86</v>
      </c>
      <c r="F51" s="39" t="s">
        <v>87</v>
      </c>
      <c r="G51" s="39" t="s">
        <v>88</v>
      </c>
      <c r="H51" s="39" t="s">
        <v>89</v>
      </c>
      <c r="I51" s="39" t="s">
        <v>56</v>
      </c>
      <c r="J51" s="39" t="s">
        <v>55</v>
      </c>
      <c r="K51" s="39" t="s">
        <v>90</v>
      </c>
      <c r="L51" s="39" t="s">
        <v>91</v>
      </c>
      <c r="M51" s="39" t="s">
        <v>61</v>
      </c>
      <c r="N51" s="39" t="s">
        <v>62</v>
      </c>
      <c r="O51" s="39" t="s">
        <v>92</v>
      </c>
      <c r="P51" s="39" t="s">
        <v>93</v>
      </c>
      <c r="Q51" s="39" t="s">
        <v>94</v>
      </c>
      <c r="R51" s="55" t="s">
        <v>95</v>
      </c>
      <c r="T51" s="6" t="s">
        <v>66</v>
      </c>
      <c r="U51" s="5" t="s">
        <v>110</v>
      </c>
    </row>
    <row r="52" spans="1:21" ht="12.75" customHeight="1">
      <c r="A52" s="28" t="s">
        <v>69</v>
      </c>
      <c r="B52" s="50">
        <v>3</v>
      </c>
      <c r="C52" s="50">
        <v>0</v>
      </c>
      <c r="D52" s="50">
        <v>1</v>
      </c>
      <c r="E52" s="50">
        <v>0</v>
      </c>
      <c r="F52" s="50">
        <v>0</v>
      </c>
      <c r="G52" s="56">
        <v>6</v>
      </c>
      <c r="H52" s="57">
        <v>24</v>
      </c>
      <c r="I52" s="57">
        <v>1</v>
      </c>
      <c r="J52" s="57">
        <v>2</v>
      </c>
      <c r="K52" s="57">
        <v>2</v>
      </c>
      <c r="L52" s="57">
        <v>1</v>
      </c>
      <c r="M52" s="57">
        <v>4</v>
      </c>
      <c r="N52" s="57">
        <v>6</v>
      </c>
      <c r="O52" s="51">
        <f t="shared" ref="O52:O61" si="5">SUM(K52/G52)*7</f>
        <v>2.333333333333333</v>
      </c>
      <c r="P52" s="51">
        <f t="shared" ref="P52:P61" si="6">SUM(I52,M52)/G52</f>
        <v>0.83333333333333337</v>
      </c>
      <c r="Q52" s="45">
        <f>I52/(H52-M52)</f>
        <v>0.05</v>
      </c>
      <c r="R52" s="52">
        <f t="shared" ref="R52:R61" si="7">SUM(N52/M52)</f>
        <v>1.5</v>
      </c>
      <c r="T52" s="6" t="s">
        <v>67</v>
      </c>
      <c r="U52" s="36" t="s">
        <v>111</v>
      </c>
    </row>
    <row r="53" spans="1:21" ht="12.75" customHeight="1">
      <c r="A53" s="28" t="s">
        <v>71</v>
      </c>
      <c r="B53" s="50">
        <v>2</v>
      </c>
      <c r="C53" s="50">
        <v>0</v>
      </c>
      <c r="D53" s="50">
        <v>0</v>
      </c>
      <c r="E53" s="50">
        <v>0</v>
      </c>
      <c r="F53" s="50">
        <v>0</v>
      </c>
      <c r="G53" s="56">
        <v>4</v>
      </c>
      <c r="H53" s="57">
        <v>15</v>
      </c>
      <c r="I53" s="57">
        <v>2</v>
      </c>
      <c r="J53" s="57">
        <v>2</v>
      </c>
      <c r="K53" s="57">
        <v>1</v>
      </c>
      <c r="L53" s="57">
        <v>0</v>
      </c>
      <c r="M53" s="57">
        <v>1</v>
      </c>
      <c r="N53" s="57">
        <v>5</v>
      </c>
      <c r="O53" s="51">
        <f t="shared" si="5"/>
        <v>1.75</v>
      </c>
      <c r="P53" s="51">
        <f t="shared" si="6"/>
        <v>0.75</v>
      </c>
      <c r="Q53" s="45">
        <f>I53/(H53-M53)</f>
        <v>0.14285714285714285</v>
      </c>
      <c r="R53" s="52">
        <f t="shared" si="7"/>
        <v>5</v>
      </c>
      <c r="T53" s="6" t="s">
        <v>68</v>
      </c>
      <c r="U53" s="12" t="s">
        <v>112</v>
      </c>
    </row>
    <row r="54" spans="1:21" ht="12.75" customHeight="1">
      <c r="A54" s="32" t="s">
        <v>72</v>
      </c>
      <c r="B54" s="50">
        <v>7</v>
      </c>
      <c r="C54" s="50">
        <v>0</v>
      </c>
      <c r="D54" s="50">
        <v>1</v>
      </c>
      <c r="E54" s="50">
        <v>0</v>
      </c>
      <c r="F54" s="50">
        <v>0</v>
      </c>
      <c r="G54" s="56">
        <v>16.2</v>
      </c>
      <c r="H54" s="57">
        <v>80</v>
      </c>
      <c r="I54" s="57">
        <v>12</v>
      </c>
      <c r="J54" s="57">
        <v>14</v>
      </c>
      <c r="K54" s="57">
        <v>10</v>
      </c>
      <c r="L54" s="57">
        <v>3</v>
      </c>
      <c r="M54" s="57">
        <v>12</v>
      </c>
      <c r="N54" s="57">
        <v>11</v>
      </c>
      <c r="O54" s="51">
        <f t="shared" si="5"/>
        <v>4.3209876543209882</v>
      </c>
      <c r="P54" s="51">
        <f t="shared" si="6"/>
        <v>1.4814814814814816</v>
      </c>
      <c r="Q54" s="45">
        <f>I54/(H54-M54)</f>
        <v>0.17647058823529413</v>
      </c>
      <c r="R54" s="52">
        <f t="shared" si="7"/>
        <v>0.91666666666666663</v>
      </c>
    </row>
    <row r="55" spans="1:21" ht="12.75" customHeight="1">
      <c r="A55" s="28" t="s">
        <v>75</v>
      </c>
      <c r="B55" s="50">
        <v>7</v>
      </c>
      <c r="C55" s="50">
        <v>5</v>
      </c>
      <c r="D55" s="50">
        <v>5</v>
      </c>
      <c r="E55" s="50">
        <v>0</v>
      </c>
      <c r="F55" s="50">
        <v>0</v>
      </c>
      <c r="G55" s="56">
        <v>30</v>
      </c>
      <c r="H55" s="50">
        <v>116</v>
      </c>
      <c r="I55" s="50">
        <v>14</v>
      </c>
      <c r="J55" s="50">
        <v>7</v>
      </c>
      <c r="K55" s="50">
        <v>4</v>
      </c>
      <c r="L55" s="50">
        <v>1</v>
      </c>
      <c r="M55" s="50">
        <v>13</v>
      </c>
      <c r="N55" s="50">
        <v>31</v>
      </c>
      <c r="O55" s="51">
        <f t="shared" si="5"/>
        <v>0.93333333333333335</v>
      </c>
      <c r="P55" s="51">
        <f t="shared" si="6"/>
        <v>0.9</v>
      </c>
      <c r="Q55" s="45">
        <f>I55/(H55-M55)</f>
        <v>0.13592233009708737</v>
      </c>
      <c r="R55" s="52">
        <f t="shared" si="7"/>
        <v>2.3846153846153846</v>
      </c>
      <c r="T55" s="6" t="s">
        <v>52</v>
      </c>
      <c r="U55" s="5" t="s">
        <v>96</v>
      </c>
    </row>
    <row r="56" spans="1:21" ht="12.75" customHeight="1">
      <c r="A56" s="32" t="s">
        <v>76</v>
      </c>
      <c r="B56" s="50">
        <v>7</v>
      </c>
      <c r="C56" s="50">
        <v>7</v>
      </c>
      <c r="D56" s="50">
        <v>5</v>
      </c>
      <c r="E56" s="50">
        <v>1</v>
      </c>
      <c r="F56" s="50">
        <v>0</v>
      </c>
      <c r="G56" s="56">
        <v>44</v>
      </c>
      <c r="H56" s="57">
        <v>177</v>
      </c>
      <c r="I56" s="57">
        <v>15</v>
      </c>
      <c r="J56" s="57">
        <v>9</v>
      </c>
      <c r="K56" s="57">
        <v>7</v>
      </c>
      <c r="L56" s="57">
        <v>8</v>
      </c>
      <c r="M56" s="57">
        <v>27</v>
      </c>
      <c r="N56" s="57">
        <v>58</v>
      </c>
      <c r="O56" s="51">
        <f t="shared" si="5"/>
        <v>1.1136363636363635</v>
      </c>
      <c r="P56" s="51">
        <f t="shared" si="6"/>
        <v>0.95454545454545459</v>
      </c>
      <c r="Q56" s="45">
        <f>I56/(H56-M56)</f>
        <v>0.1</v>
      </c>
      <c r="R56" s="52">
        <f t="shared" si="7"/>
        <v>2.1481481481481484</v>
      </c>
      <c r="T56" s="6" t="s">
        <v>84</v>
      </c>
      <c r="U56" s="5" t="s">
        <v>113</v>
      </c>
    </row>
    <row r="57" spans="1:21" ht="12.75" customHeight="1">
      <c r="A57" s="32" t="s">
        <v>78</v>
      </c>
      <c r="B57" s="58">
        <v>1</v>
      </c>
      <c r="C57" s="58">
        <v>1</v>
      </c>
      <c r="D57" s="58">
        <v>0</v>
      </c>
      <c r="E57" s="58">
        <v>1</v>
      </c>
      <c r="F57" s="58">
        <v>0</v>
      </c>
      <c r="G57" s="56">
        <v>3</v>
      </c>
      <c r="H57" s="58">
        <v>22</v>
      </c>
      <c r="I57" s="58">
        <v>3</v>
      </c>
      <c r="J57" s="58">
        <v>5</v>
      </c>
      <c r="K57" s="58">
        <v>3</v>
      </c>
      <c r="L57" s="58">
        <v>0</v>
      </c>
      <c r="M57" s="58">
        <v>3</v>
      </c>
      <c r="N57" s="58">
        <v>2</v>
      </c>
      <c r="O57" s="59">
        <f t="shared" si="5"/>
        <v>7</v>
      </c>
      <c r="P57" s="59">
        <f t="shared" si="6"/>
        <v>2</v>
      </c>
      <c r="Q57" s="60">
        <f>SUM(I57/SUM(H57-M57))</f>
        <v>0.15789473684210525</v>
      </c>
      <c r="R57" s="61">
        <f t="shared" si="7"/>
        <v>0.66666666666666663</v>
      </c>
      <c r="T57" s="6" t="s">
        <v>85</v>
      </c>
      <c r="U57" s="5" t="s">
        <v>114</v>
      </c>
    </row>
    <row r="58" spans="1:21" ht="12.75" customHeight="1">
      <c r="A58" s="32" t="s">
        <v>79</v>
      </c>
      <c r="B58" s="50">
        <v>7</v>
      </c>
      <c r="C58" s="50">
        <v>6</v>
      </c>
      <c r="D58" s="50">
        <v>4</v>
      </c>
      <c r="E58" s="50">
        <v>2</v>
      </c>
      <c r="F58" s="50">
        <v>0</v>
      </c>
      <c r="G58" s="56">
        <v>27</v>
      </c>
      <c r="H58" s="57">
        <v>118</v>
      </c>
      <c r="I58" s="57">
        <v>16</v>
      </c>
      <c r="J58" s="57">
        <v>14</v>
      </c>
      <c r="K58" s="57">
        <v>11</v>
      </c>
      <c r="L58" s="57">
        <v>5</v>
      </c>
      <c r="M58" s="57">
        <v>26</v>
      </c>
      <c r="N58" s="57">
        <v>19</v>
      </c>
      <c r="O58" s="51">
        <f t="shared" si="5"/>
        <v>2.8518518518518516</v>
      </c>
      <c r="P58" s="51">
        <f t="shared" si="6"/>
        <v>1.5555555555555556</v>
      </c>
      <c r="Q58" s="45">
        <f>I58/(H58-M58)</f>
        <v>0.17391304347826086</v>
      </c>
      <c r="R58" s="52">
        <f t="shared" si="7"/>
        <v>0.73076923076923073</v>
      </c>
      <c r="T58" s="6" t="s">
        <v>86</v>
      </c>
      <c r="U58" s="5" t="s">
        <v>115</v>
      </c>
    </row>
    <row r="59" spans="1:21" ht="12.75" customHeight="1">
      <c r="A59" s="28" t="s">
        <v>80</v>
      </c>
      <c r="B59" s="50">
        <v>7</v>
      </c>
      <c r="C59" s="50">
        <v>6</v>
      </c>
      <c r="D59" s="50">
        <v>4</v>
      </c>
      <c r="E59" s="50">
        <v>1</v>
      </c>
      <c r="F59" s="50">
        <v>0</v>
      </c>
      <c r="G59" s="56">
        <v>31.1</v>
      </c>
      <c r="H59" s="57">
        <v>145</v>
      </c>
      <c r="I59" s="57">
        <v>24</v>
      </c>
      <c r="J59" s="57">
        <v>19</v>
      </c>
      <c r="K59" s="57">
        <v>14</v>
      </c>
      <c r="L59" s="57">
        <v>4</v>
      </c>
      <c r="M59" s="57">
        <v>18</v>
      </c>
      <c r="N59" s="57">
        <v>35</v>
      </c>
      <c r="O59" s="51">
        <f t="shared" si="5"/>
        <v>3.1511254019292605</v>
      </c>
      <c r="P59" s="51">
        <f t="shared" si="6"/>
        <v>1.35048231511254</v>
      </c>
      <c r="Q59" s="45">
        <f>I59/(H59-M59)</f>
        <v>0.1889763779527559</v>
      </c>
      <c r="R59" s="52">
        <f t="shared" si="7"/>
        <v>1.9444444444444444</v>
      </c>
      <c r="T59" s="6" t="s">
        <v>87</v>
      </c>
      <c r="U59" s="5" t="s">
        <v>116</v>
      </c>
    </row>
    <row r="60" spans="1:21" ht="12.75" customHeight="1">
      <c r="A60" s="28" t="s">
        <v>81</v>
      </c>
      <c r="B60" s="50">
        <v>5</v>
      </c>
      <c r="C60" s="50">
        <v>1</v>
      </c>
      <c r="D60" s="50">
        <v>0</v>
      </c>
      <c r="E60" s="50">
        <v>0</v>
      </c>
      <c r="F60" s="50">
        <v>1</v>
      </c>
      <c r="G60" s="56">
        <v>5</v>
      </c>
      <c r="H60" s="57">
        <v>35</v>
      </c>
      <c r="I60" s="57">
        <v>1</v>
      </c>
      <c r="J60" s="57">
        <v>13</v>
      </c>
      <c r="K60" s="57">
        <v>11</v>
      </c>
      <c r="L60" s="57">
        <v>4</v>
      </c>
      <c r="M60" s="57">
        <v>17</v>
      </c>
      <c r="N60" s="57">
        <v>5</v>
      </c>
      <c r="O60" s="51">
        <f t="shared" si="5"/>
        <v>15.400000000000002</v>
      </c>
      <c r="P60" s="51">
        <f t="shared" si="6"/>
        <v>3.6</v>
      </c>
      <c r="Q60" s="45">
        <f>I60/(H60-M60)</f>
        <v>5.5555555555555552E-2</v>
      </c>
      <c r="R60" s="52">
        <f t="shared" si="7"/>
        <v>0.29411764705882354</v>
      </c>
      <c r="T60" s="6" t="s">
        <v>88</v>
      </c>
      <c r="U60" s="5" t="s">
        <v>117</v>
      </c>
    </row>
    <row r="61" spans="1:21" ht="12.75" customHeight="1" thickBot="1">
      <c r="A61" s="62" t="s">
        <v>83</v>
      </c>
      <c r="B61" s="63">
        <v>1</v>
      </c>
      <c r="C61" s="63">
        <f t="shared" ref="C61:N61" si="8">SUM(C52:C60)</f>
        <v>26</v>
      </c>
      <c r="D61" s="63">
        <f t="shared" si="8"/>
        <v>20</v>
      </c>
      <c r="E61" s="63">
        <f t="shared" si="8"/>
        <v>5</v>
      </c>
      <c r="F61" s="63">
        <f t="shared" si="8"/>
        <v>1</v>
      </c>
      <c r="G61" s="64">
        <f t="shared" si="8"/>
        <v>166.29999999999998</v>
      </c>
      <c r="H61" s="63">
        <f t="shared" si="8"/>
        <v>732</v>
      </c>
      <c r="I61" s="63">
        <f t="shared" si="8"/>
        <v>88</v>
      </c>
      <c r="J61" s="63">
        <f t="shared" si="8"/>
        <v>85</v>
      </c>
      <c r="K61" s="63">
        <f t="shared" si="8"/>
        <v>63</v>
      </c>
      <c r="L61" s="63">
        <f t="shared" si="8"/>
        <v>26</v>
      </c>
      <c r="M61" s="63">
        <f t="shared" si="8"/>
        <v>121</v>
      </c>
      <c r="N61" s="63">
        <f t="shared" si="8"/>
        <v>172</v>
      </c>
      <c r="O61" s="65">
        <f t="shared" si="5"/>
        <v>2.6518340348767291</v>
      </c>
      <c r="P61" s="65">
        <f t="shared" si="6"/>
        <v>1.2567648827420326</v>
      </c>
      <c r="Q61" s="63">
        <f>SUM(I61/H61)</f>
        <v>0.12021857923497267</v>
      </c>
      <c r="R61" s="66">
        <f t="shared" si="7"/>
        <v>1.4214876033057851</v>
      </c>
      <c r="T61" s="6" t="s">
        <v>89</v>
      </c>
      <c r="U61" s="5" t="s">
        <v>118</v>
      </c>
    </row>
    <row r="62" spans="1:21" ht="12.75" customHeight="1">
      <c r="T62" s="6" t="s">
        <v>56</v>
      </c>
      <c r="U62" s="5" t="s">
        <v>100</v>
      </c>
    </row>
    <row r="63" spans="1:21" ht="12.75" customHeight="1" thickBot="1">
      <c r="A63" s="69" t="s">
        <v>149</v>
      </c>
      <c r="T63" s="6" t="s">
        <v>55</v>
      </c>
      <c r="U63" s="5" t="s">
        <v>99</v>
      </c>
    </row>
    <row r="64" spans="1:21" ht="12.75" customHeight="1">
      <c r="A64" s="35" t="s">
        <v>151</v>
      </c>
      <c r="B64" s="34" t="s">
        <v>52</v>
      </c>
      <c r="C64" s="34" t="s">
        <v>53</v>
      </c>
      <c r="D64" s="34" t="s">
        <v>54</v>
      </c>
      <c r="E64" s="34" t="s">
        <v>55</v>
      </c>
      <c r="F64" s="34" t="s">
        <v>56</v>
      </c>
      <c r="G64" s="34" t="s">
        <v>57</v>
      </c>
      <c r="H64" s="34" t="s">
        <v>58</v>
      </c>
      <c r="I64" s="34" t="s">
        <v>59</v>
      </c>
      <c r="J64" s="34" t="s">
        <v>60</v>
      </c>
      <c r="K64" s="34" t="s">
        <v>61</v>
      </c>
      <c r="L64" s="34" t="s">
        <v>62</v>
      </c>
      <c r="M64" s="34" t="s">
        <v>63</v>
      </c>
      <c r="N64" s="34" t="s">
        <v>64</v>
      </c>
      <c r="O64" s="34" t="s">
        <v>65</v>
      </c>
      <c r="P64" s="34" t="s">
        <v>66</v>
      </c>
      <c r="Q64" s="34" t="s">
        <v>67</v>
      </c>
      <c r="R64" s="33" t="s">
        <v>68</v>
      </c>
      <c r="T64" s="6" t="s">
        <v>90</v>
      </c>
      <c r="U64" s="5" t="s">
        <v>119</v>
      </c>
    </row>
    <row r="65" spans="1:21" ht="12.75" customHeight="1">
      <c r="A65" s="28" t="s">
        <v>69</v>
      </c>
      <c r="B65" s="46">
        <v>14</v>
      </c>
      <c r="C65" s="54">
        <v>45</v>
      </c>
      <c r="D65" s="54">
        <v>39</v>
      </c>
      <c r="E65" s="46">
        <v>17</v>
      </c>
      <c r="F65" s="54">
        <v>21</v>
      </c>
      <c r="G65" s="46">
        <v>2</v>
      </c>
      <c r="H65" s="46">
        <v>0</v>
      </c>
      <c r="I65" s="46">
        <v>0</v>
      </c>
      <c r="J65" s="46">
        <v>14</v>
      </c>
      <c r="K65" s="54">
        <v>6</v>
      </c>
      <c r="L65" s="46">
        <v>3</v>
      </c>
      <c r="M65" s="46">
        <v>7</v>
      </c>
      <c r="N65" s="54">
        <v>23</v>
      </c>
      <c r="O65" s="26">
        <f t="shared" ref="O65:O79" si="9">SUM(F65/D65)</f>
        <v>0.53846153846153844</v>
      </c>
      <c r="P65" s="26">
        <f>SUM(F65,K65)/SUM(D65,K65)</f>
        <v>0.6</v>
      </c>
      <c r="Q65" s="26">
        <f t="shared" ref="Q65:Q79" si="10">SUM(N65/D65)</f>
        <v>0.58974358974358976</v>
      </c>
      <c r="R65" s="25">
        <f t="shared" ref="R65:R79" si="11">SUM(P65:Q65)</f>
        <v>1.1897435897435897</v>
      </c>
      <c r="T65" s="6" t="s">
        <v>91</v>
      </c>
      <c r="U65" s="5" t="s">
        <v>120</v>
      </c>
    </row>
    <row r="66" spans="1:21" ht="12.75" customHeight="1">
      <c r="A66" s="32" t="s">
        <v>70</v>
      </c>
      <c r="B66" s="46">
        <v>13</v>
      </c>
      <c r="C66" s="54">
        <v>37</v>
      </c>
      <c r="D66" s="54">
        <v>31</v>
      </c>
      <c r="E66" s="46">
        <v>8</v>
      </c>
      <c r="F66" s="54">
        <v>14</v>
      </c>
      <c r="G66" s="46">
        <v>0</v>
      </c>
      <c r="H66" s="46">
        <v>0</v>
      </c>
      <c r="I66" s="46">
        <v>0</v>
      </c>
      <c r="J66" s="46">
        <v>7</v>
      </c>
      <c r="K66" s="54">
        <v>6</v>
      </c>
      <c r="L66" s="46">
        <v>4</v>
      </c>
      <c r="M66" s="46">
        <v>3</v>
      </c>
      <c r="N66" s="54">
        <v>14</v>
      </c>
      <c r="O66" s="26">
        <f t="shared" si="9"/>
        <v>0.45161290322580644</v>
      </c>
      <c r="P66" s="26">
        <f t="shared" ref="P66:P78" si="12">SUM(F66,K66)/SUM(D66,K66)</f>
        <v>0.54054054054054057</v>
      </c>
      <c r="Q66" s="26">
        <f t="shared" si="10"/>
        <v>0.45161290322580644</v>
      </c>
      <c r="R66" s="25">
        <f t="shared" si="11"/>
        <v>0.99215344376634707</v>
      </c>
      <c r="T66" s="6" t="s">
        <v>61</v>
      </c>
      <c r="U66" s="5" t="s">
        <v>105</v>
      </c>
    </row>
    <row r="67" spans="1:21" ht="12.75" customHeight="1">
      <c r="A67" s="28" t="s">
        <v>71</v>
      </c>
      <c r="B67" s="46">
        <v>14</v>
      </c>
      <c r="C67" s="46">
        <v>39</v>
      </c>
      <c r="D67" s="46">
        <v>32</v>
      </c>
      <c r="E67" s="46">
        <v>15</v>
      </c>
      <c r="F67" s="46">
        <v>13</v>
      </c>
      <c r="G67" s="46">
        <v>1</v>
      </c>
      <c r="H67" s="46">
        <v>0</v>
      </c>
      <c r="I67" s="46">
        <v>0</v>
      </c>
      <c r="J67" s="46">
        <v>11</v>
      </c>
      <c r="K67" s="46">
        <v>6</v>
      </c>
      <c r="L67" s="46">
        <v>6</v>
      </c>
      <c r="M67" s="46">
        <v>6</v>
      </c>
      <c r="N67" s="46">
        <v>14</v>
      </c>
      <c r="O67" s="26">
        <f t="shared" si="9"/>
        <v>0.40625</v>
      </c>
      <c r="P67" s="26">
        <f t="shared" si="12"/>
        <v>0.5</v>
      </c>
      <c r="Q67" s="26">
        <f t="shared" si="10"/>
        <v>0.4375</v>
      </c>
      <c r="R67" s="25">
        <f t="shared" si="11"/>
        <v>0.9375</v>
      </c>
      <c r="T67" s="6" t="s">
        <v>62</v>
      </c>
      <c r="U67" s="5" t="s">
        <v>106</v>
      </c>
    </row>
    <row r="68" spans="1:21" ht="12.75" customHeight="1">
      <c r="A68" s="28" t="s">
        <v>72</v>
      </c>
      <c r="B68" s="46">
        <v>15</v>
      </c>
      <c r="C68" s="46">
        <v>53</v>
      </c>
      <c r="D68" s="46">
        <v>44</v>
      </c>
      <c r="E68" s="46">
        <v>20</v>
      </c>
      <c r="F68" s="46">
        <v>19</v>
      </c>
      <c r="G68" s="46">
        <v>1</v>
      </c>
      <c r="H68" s="46">
        <v>0</v>
      </c>
      <c r="I68" s="46">
        <v>0</v>
      </c>
      <c r="J68" s="46">
        <v>17</v>
      </c>
      <c r="K68" s="46">
        <v>9</v>
      </c>
      <c r="L68" s="46">
        <v>4</v>
      </c>
      <c r="M68" s="46">
        <v>8</v>
      </c>
      <c r="N68" s="46">
        <v>20</v>
      </c>
      <c r="O68" s="26">
        <f t="shared" si="9"/>
        <v>0.43181818181818182</v>
      </c>
      <c r="P68" s="26">
        <f t="shared" si="12"/>
        <v>0.52830188679245282</v>
      </c>
      <c r="Q68" s="26">
        <f t="shared" si="10"/>
        <v>0.45454545454545453</v>
      </c>
      <c r="R68" s="25">
        <f t="shared" si="11"/>
        <v>0.9828473413379073</v>
      </c>
      <c r="T68" s="6" t="s">
        <v>92</v>
      </c>
      <c r="U68" s="5" t="s">
        <v>121</v>
      </c>
    </row>
    <row r="69" spans="1:21" ht="12.75" customHeight="1">
      <c r="A69" s="28" t="s">
        <v>73</v>
      </c>
      <c r="B69" s="46">
        <v>15</v>
      </c>
      <c r="C69" s="46">
        <v>46</v>
      </c>
      <c r="D69" s="46">
        <v>44</v>
      </c>
      <c r="E69" s="46">
        <v>8</v>
      </c>
      <c r="F69" s="46">
        <v>20</v>
      </c>
      <c r="G69" s="46">
        <v>3</v>
      </c>
      <c r="H69" s="46">
        <v>0</v>
      </c>
      <c r="I69" s="46">
        <v>0</v>
      </c>
      <c r="J69" s="46">
        <v>21</v>
      </c>
      <c r="K69" s="46">
        <v>2</v>
      </c>
      <c r="L69" s="46">
        <v>3</v>
      </c>
      <c r="M69" s="46">
        <v>3</v>
      </c>
      <c r="N69" s="46">
        <v>24</v>
      </c>
      <c r="O69" s="26">
        <f t="shared" si="9"/>
        <v>0.45454545454545453</v>
      </c>
      <c r="P69" s="26">
        <f t="shared" si="12"/>
        <v>0.47826086956521741</v>
      </c>
      <c r="Q69" s="26">
        <f t="shared" si="10"/>
        <v>0.54545454545454541</v>
      </c>
      <c r="R69" s="25">
        <f t="shared" si="11"/>
        <v>1.0237154150197627</v>
      </c>
      <c r="T69" s="6" t="s">
        <v>93</v>
      </c>
      <c r="U69" s="36" t="s">
        <v>122</v>
      </c>
    </row>
    <row r="70" spans="1:21" ht="12.75" customHeight="1">
      <c r="A70" s="28" t="s">
        <v>74</v>
      </c>
      <c r="B70" s="46">
        <v>15</v>
      </c>
      <c r="C70" s="46">
        <v>44</v>
      </c>
      <c r="D70" s="46">
        <v>32</v>
      </c>
      <c r="E70" s="46">
        <v>8</v>
      </c>
      <c r="F70" s="46">
        <v>13</v>
      </c>
      <c r="G70" s="46">
        <v>1</v>
      </c>
      <c r="H70" s="46">
        <v>0</v>
      </c>
      <c r="I70" s="46">
        <v>0</v>
      </c>
      <c r="J70" s="46">
        <v>10</v>
      </c>
      <c r="K70" s="46">
        <v>12</v>
      </c>
      <c r="L70" s="46">
        <v>8</v>
      </c>
      <c r="M70" s="46">
        <v>3</v>
      </c>
      <c r="N70" s="46">
        <v>14</v>
      </c>
      <c r="O70" s="26">
        <f t="shared" si="9"/>
        <v>0.40625</v>
      </c>
      <c r="P70" s="26">
        <f t="shared" si="12"/>
        <v>0.56818181818181823</v>
      </c>
      <c r="Q70" s="26">
        <f t="shared" si="10"/>
        <v>0.4375</v>
      </c>
      <c r="R70" s="25">
        <f t="shared" si="11"/>
        <v>1.0056818181818183</v>
      </c>
      <c r="T70" s="6" t="s">
        <v>94</v>
      </c>
      <c r="U70" s="5" t="s">
        <v>123</v>
      </c>
    </row>
    <row r="71" spans="1:21" ht="12.75" customHeight="1">
      <c r="A71" s="28" t="s">
        <v>75</v>
      </c>
      <c r="B71" s="46">
        <v>16</v>
      </c>
      <c r="C71" s="46">
        <v>52</v>
      </c>
      <c r="D71" s="46">
        <v>44</v>
      </c>
      <c r="E71" s="46">
        <v>19</v>
      </c>
      <c r="F71" s="46">
        <v>26</v>
      </c>
      <c r="G71" s="46">
        <v>9</v>
      </c>
      <c r="H71" s="46">
        <v>0</v>
      </c>
      <c r="I71" s="46">
        <v>0</v>
      </c>
      <c r="J71" s="46">
        <v>29</v>
      </c>
      <c r="K71" s="46">
        <v>6</v>
      </c>
      <c r="L71" s="46">
        <v>4</v>
      </c>
      <c r="M71" s="46">
        <v>5</v>
      </c>
      <c r="N71" s="46">
        <v>34</v>
      </c>
      <c r="O71" s="26">
        <f t="shared" si="9"/>
        <v>0.59090909090909094</v>
      </c>
      <c r="P71" s="26">
        <f t="shared" si="12"/>
        <v>0.64</v>
      </c>
      <c r="Q71" s="26">
        <f t="shared" si="10"/>
        <v>0.77272727272727271</v>
      </c>
      <c r="R71" s="25">
        <f t="shared" si="11"/>
        <v>1.4127272727272726</v>
      </c>
      <c r="T71" s="6" t="s">
        <v>95</v>
      </c>
      <c r="U71" s="12" t="s">
        <v>124</v>
      </c>
    </row>
    <row r="72" spans="1:21" ht="12.75" customHeight="1">
      <c r="A72" s="28" t="s">
        <v>76</v>
      </c>
      <c r="B72" s="46">
        <v>13</v>
      </c>
      <c r="C72" s="46">
        <v>35</v>
      </c>
      <c r="D72" s="46">
        <v>29</v>
      </c>
      <c r="E72" s="46">
        <v>7</v>
      </c>
      <c r="F72" s="46">
        <v>14</v>
      </c>
      <c r="G72" s="46">
        <v>1</v>
      </c>
      <c r="H72" s="46">
        <v>0</v>
      </c>
      <c r="I72" s="46">
        <v>0</v>
      </c>
      <c r="J72" s="46">
        <v>10</v>
      </c>
      <c r="K72" s="46">
        <v>5</v>
      </c>
      <c r="L72" s="46">
        <v>1</v>
      </c>
      <c r="M72" s="46">
        <v>1</v>
      </c>
      <c r="N72" s="46">
        <v>14</v>
      </c>
      <c r="O72" s="26">
        <f t="shared" si="9"/>
        <v>0.48275862068965519</v>
      </c>
      <c r="P72" s="26">
        <f t="shared" si="12"/>
        <v>0.55882352941176472</v>
      </c>
      <c r="Q72" s="26">
        <f t="shared" si="10"/>
        <v>0.48275862068965519</v>
      </c>
      <c r="R72" s="25">
        <f t="shared" si="11"/>
        <v>1.04158215010142</v>
      </c>
    </row>
    <row r="73" spans="1:21" ht="12.75" customHeight="1">
      <c r="A73" s="28" t="s">
        <v>77</v>
      </c>
      <c r="B73" s="46">
        <v>16</v>
      </c>
      <c r="C73" s="46">
        <v>46</v>
      </c>
      <c r="D73" s="46">
        <v>37</v>
      </c>
      <c r="E73" s="46">
        <v>14</v>
      </c>
      <c r="F73" s="46">
        <v>10</v>
      </c>
      <c r="G73" s="46">
        <v>0</v>
      </c>
      <c r="H73" s="46">
        <v>0</v>
      </c>
      <c r="I73" s="46">
        <v>0</v>
      </c>
      <c r="J73" s="46">
        <v>4</v>
      </c>
      <c r="K73" s="46">
        <v>7</v>
      </c>
      <c r="L73" s="46">
        <v>12</v>
      </c>
      <c r="M73" s="46">
        <v>3</v>
      </c>
      <c r="N73" s="46">
        <v>10</v>
      </c>
      <c r="O73" s="26">
        <f t="shared" si="9"/>
        <v>0.27027027027027029</v>
      </c>
      <c r="P73" s="26">
        <f t="shared" si="12"/>
        <v>0.38636363636363635</v>
      </c>
      <c r="Q73" s="26">
        <f t="shared" si="10"/>
        <v>0.27027027027027029</v>
      </c>
      <c r="R73" s="25">
        <f t="shared" si="11"/>
        <v>0.65663390663390664</v>
      </c>
      <c r="T73" s="6" t="s">
        <v>52</v>
      </c>
      <c r="U73" s="36" t="s">
        <v>96</v>
      </c>
    </row>
    <row r="74" spans="1:21" ht="12.75" customHeight="1">
      <c r="A74" s="28" t="s">
        <v>78</v>
      </c>
      <c r="B74" s="46" t="s">
        <v>48</v>
      </c>
      <c r="C74" s="46" t="s">
        <v>48</v>
      </c>
      <c r="D74" s="46" t="s">
        <v>48</v>
      </c>
      <c r="E74" s="46" t="s">
        <v>48</v>
      </c>
      <c r="F74" s="46" t="s">
        <v>48</v>
      </c>
      <c r="G74" s="46" t="s">
        <v>48</v>
      </c>
      <c r="H74" s="46" t="s">
        <v>48</v>
      </c>
      <c r="I74" s="46" t="s">
        <v>48</v>
      </c>
      <c r="J74" s="46" t="s">
        <v>48</v>
      </c>
      <c r="K74" s="46" t="s">
        <v>48</v>
      </c>
      <c r="L74" s="46" t="s">
        <v>48</v>
      </c>
      <c r="M74" s="46" t="s">
        <v>48</v>
      </c>
      <c r="N74" s="46" t="s">
        <v>48</v>
      </c>
      <c r="O74" s="26" t="e">
        <f t="shared" si="9"/>
        <v>#VALUE!</v>
      </c>
      <c r="P74" s="26" t="e">
        <f t="shared" si="12"/>
        <v>#DIV/0!</v>
      </c>
      <c r="Q74" s="26" t="e">
        <f t="shared" si="10"/>
        <v>#VALUE!</v>
      </c>
      <c r="R74" s="25" t="e">
        <f t="shared" si="11"/>
        <v>#DIV/0!</v>
      </c>
      <c r="T74" s="6" t="s">
        <v>53</v>
      </c>
      <c r="U74" s="5" t="s">
        <v>97</v>
      </c>
    </row>
    <row r="75" spans="1:21" ht="12.75" customHeight="1">
      <c r="A75" s="28" t="s">
        <v>79</v>
      </c>
      <c r="B75" s="46">
        <v>14</v>
      </c>
      <c r="C75" s="46">
        <v>48</v>
      </c>
      <c r="D75" s="46">
        <v>35</v>
      </c>
      <c r="E75" s="46">
        <v>21</v>
      </c>
      <c r="F75" s="46">
        <v>17</v>
      </c>
      <c r="G75" s="46">
        <v>5</v>
      </c>
      <c r="H75" s="46">
        <v>3</v>
      </c>
      <c r="I75" s="46">
        <v>0</v>
      </c>
      <c r="J75" s="46">
        <v>16</v>
      </c>
      <c r="K75" s="46">
        <v>12</v>
      </c>
      <c r="L75" s="46">
        <v>1</v>
      </c>
      <c r="M75" s="46">
        <v>16</v>
      </c>
      <c r="N75" s="46">
        <v>26</v>
      </c>
      <c r="O75" s="26">
        <f t="shared" si="9"/>
        <v>0.48571428571428571</v>
      </c>
      <c r="P75" s="26">
        <f t="shared" si="12"/>
        <v>0.61702127659574468</v>
      </c>
      <c r="Q75" s="26">
        <f t="shared" si="10"/>
        <v>0.74285714285714288</v>
      </c>
      <c r="R75" s="25">
        <f t="shared" si="11"/>
        <v>1.3598784194528877</v>
      </c>
      <c r="T75" s="6" t="s">
        <v>54</v>
      </c>
      <c r="U75" s="5" t="s">
        <v>98</v>
      </c>
    </row>
    <row r="76" spans="1:21" ht="12.75" customHeight="1">
      <c r="A76" s="28" t="s">
        <v>80</v>
      </c>
      <c r="B76" s="46">
        <v>15</v>
      </c>
      <c r="C76" s="46">
        <v>45</v>
      </c>
      <c r="D76" s="46">
        <v>38</v>
      </c>
      <c r="E76" s="46">
        <v>9</v>
      </c>
      <c r="F76" s="46">
        <v>11</v>
      </c>
      <c r="G76" s="46">
        <v>2</v>
      </c>
      <c r="H76" s="46">
        <v>0</v>
      </c>
      <c r="I76" s="46">
        <v>0</v>
      </c>
      <c r="J76" s="46">
        <v>9</v>
      </c>
      <c r="K76" s="46">
        <v>6</v>
      </c>
      <c r="L76" s="46">
        <v>9</v>
      </c>
      <c r="M76" s="46">
        <v>3</v>
      </c>
      <c r="N76" s="46">
        <v>13</v>
      </c>
      <c r="O76" s="26">
        <f t="shared" si="9"/>
        <v>0.28947368421052633</v>
      </c>
      <c r="P76" s="26">
        <f t="shared" si="12"/>
        <v>0.38636363636363635</v>
      </c>
      <c r="Q76" s="26">
        <f t="shared" si="10"/>
        <v>0.34210526315789475</v>
      </c>
      <c r="R76" s="25">
        <f t="shared" si="11"/>
        <v>0.72846889952153115</v>
      </c>
      <c r="T76" s="6" t="s">
        <v>55</v>
      </c>
      <c r="U76" s="5" t="s">
        <v>99</v>
      </c>
    </row>
    <row r="77" spans="1:21" ht="12.75" customHeight="1">
      <c r="A77" s="28" t="s">
        <v>81</v>
      </c>
      <c r="B77" s="46">
        <v>14</v>
      </c>
      <c r="C77" s="46">
        <v>46</v>
      </c>
      <c r="D77" s="46">
        <v>36</v>
      </c>
      <c r="E77" s="46">
        <v>17</v>
      </c>
      <c r="F77" s="46">
        <v>13</v>
      </c>
      <c r="G77" s="46">
        <v>2</v>
      </c>
      <c r="H77" s="46">
        <v>0</v>
      </c>
      <c r="I77" s="46">
        <v>0</v>
      </c>
      <c r="J77" s="46">
        <v>10</v>
      </c>
      <c r="K77" s="46">
        <v>9</v>
      </c>
      <c r="L77" s="46">
        <v>3</v>
      </c>
      <c r="M77" s="46">
        <v>9</v>
      </c>
      <c r="N77" s="46">
        <v>15</v>
      </c>
      <c r="O77" s="26">
        <f t="shared" si="9"/>
        <v>0.3611111111111111</v>
      </c>
      <c r="P77" s="26">
        <f t="shared" si="12"/>
        <v>0.48888888888888887</v>
      </c>
      <c r="Q77" s="26">
        <f t="shared" si="10"/>
        <v>0.41666666666666669</v>
      </c>
      <c r="R77" s="25">
        <f t="shared" si="11"/>
        <v>0.90555555555555556</v>
      </c>
      <c r="T77" s="6" t="s">
        <v>56</v>
      </c>
      <c r="U77" s="5" t="s">
        <v>100</v>
      </c>
    </row>
    <row r="78" spans="1:21" ht="12.75" customHeight="1">
      <c r="A78" s="28" t="s">
        <v>82</v>
      </c>
      <c r="B78" s="46">
        <v>12</v>
      </c>
      <c r="C78" s="46">
        <v>33</v>
      </c>
      <c r="D78" s="46">
        <v>26</v>
      </c>
      <c r="E78" s="46">
        <v>5</v>
      </c>
      <c r="F78" s="46">
        <v>9</v>
      </c>
      <c r="G78" s="46">
        <v>0</v>
      </c>
      <c r="H78" s="46">
        <v>0</v>
      </c>
      <c r="I78" s="46">
        <v>0</v>
      </c>
      <c r="J78" s="46">
        <v>9</v>
      </c>
      <c r="K78" s="46">
        <v>6</v>
      </c>
      <c r="L78" s="46">
        <v>4</v>
      </c>
      <c r="M78" s="46">
        <v>0</v>
      </c>
      <c r="N78" s="46">
        <v>8</v>
      </c>
      <c r="O78" s="26">
        <f t="shared" si="9"/>
        <v>0.34615384615384615</v>
      </c>
      <c r="P78" s="26">
        <f t="shared" si="12"/>
        <v>0.46875</v>
      </c>
      <c r="Q78" s="26">
        <f t="shared" si="10"/>
        <v>0.30769230769230771</v>
      </c>
      <c r="R78" s="25">
        <f t="shared" si="11"/>
        <v>0.77644230769230771</v>
      </c>
      <c r="T78" s="6" t="s">
        <v>57</v>
      </c>
      <c r="U78" s="5" t="s">
        <v>101</v>
      </c>
    </row>
    <row r="79" spans="1:21" ht="12.75" customHeight="1">
      <c r="A79" s="24" t="s">
        <v>83</v>
      </c>
      <c r="B79" s="23">
        <v>0</v>
      </c>
      <c r="C79" s="23">
        <f t="shared" ref="C79:N79" si="13">SUM(C65:C78)</f>
        <v>569</v>
      </c>
      <c r="D79" s="23">
        <f t="shared" si="13"/>
        <v>467</v>
      </c>
      <c r="E79" s="23">
        <f t="shared" si="13"/>
        <v>168</v>
      </c>
      <c r="F79" s="23">
        <f t="shared" si="13"/>
        <v>200</v>
      </c>
      <c r="G79" s="23">
        <f t="shared" si="13"/>
        <v>27</v>
      </c>
      <c r="H79" s="23">
        <f t="shared" si="13"/>
        <v>3</v>
      </c>
      <c r="I79" s="23">
        <f t="shared" si="13"/>
        <v>0</v>
      </c>
      <c r="J79" s="23">
        <f t="shared" si="13"/>
        <v>167</v>
      </c>
      <c r="K79" s="23">
        <f t="shared" si="13"/>
        <v>92</v>
      </c>
      <c r="L79" s="23">
        <f t="shared" si="13"/>
        <v>62</v>
      </c>
      <c r="M79" s="23">
        <f t="shared" si="13"/>
        <v>67</v>
      </c>
      <c r="N79" s="23">
        <f t="shared" si="13"/>
        <v>229</v>
      </c>
      <c r="O79" s="22">
        <f t="shared" si="9"/>
        <v>0.42826552462526768</v>
      </c>
      <c r="P79" s="22">
        <f>SUM(F79,K79)/C79</f>
        <v>0.51318101933216165</v>
      </c>
      <c r="Q79" s="22">
        <f t="shared" si="10"/>
        <v>0.49036402569593146</v>
      </c>
      <c r="R79" s="21">
        <f t="shared" si="11"/>
        <v>1.0035450450280932</v>
      </c>
      <c r="T79" s="6" t="s">
        <v>58</v>
      </c>
      <c r="U79" s="5" t="s">
        <v>102</v>
      </c>
    </row>
    <row r="80" spans="1:21" ht="12.75" customHeight="1">
      <c r="A80" s="2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6" t="s">
        <v>59</v>
      </c>
      <c r="U80" s="5" t="s">
        <v>103</v>
      </c>
    </row>
    <row r="81" spans="1:21" ht="12.75" customHeight="1">
      <c r="A81" s="67" t="s">
        <v>152</v>
      </c>
      <c r="B81" s="39" t="s">
        <v>52</v>
      </c>
      <c r="C81" s="39" t="s">
        <v>84</v>
      </c>
      <c r="D81" s="39" t="s">
        <v>85</v>
      </c>
      <c r="E81" s="39" t="s">
        <v>86</v>
      </c>
      <c r="F81" s="39" t="s">
        <v>87</v>
      </c>
      <c r="G81" s="39" t="s">
        <v>88</v>
      </c>
      <c r="H81" s="39" t="s">
        <v>89</v>
      </c>
      <c r="I81" s="39" t="s">
        <v>56</v>
      </c>
      <c r="J81" s="39" t="s">
        <v>55</v>
      </c>
      <c r="K81" s="39" t="s">
        <v>90</v>
      </c>
      <c r="L81" s="39" t="s">
        <v>91</v>
      </c>
      <c r="M81" s="39" t="s">
        <v>61</v>
      </c>
      <c r="N81" s="39" t="s">
        <v>62</v>
      </c>
      <c r="O81" s="39" t="s">
        <v>92</v>
      </c>
      <c r="P81" s="39" t="s">
        <v>93</v>
      </c>
      <c r="Q81" s="39" t="s">
        <v>94</v>
      </c>
      <c r="R81" s="55" t="s">
        <v>95</v>
      </c>
      <c r="T81" s="6" t="s">
        <v>60</v>
      </c>
      <c r="U81" s="5" t="s">
        <v>104</v>
      </c>
    </row>
    <row r="82" spans="1:21" ht="12.75" customHeight="1">
      <c r="A82" s="28" t="s">
        <v>69</v>
      </c>
      <c r="B82" s="50">
        <v>2</v>
      </c>
      <c r="C82" s="50">
        <v>0</v>
      </c>
      <c r="D82" s="50">
        <v>0</v>
      </c>
      <c r="E82" s="50">
        <v>0</v>
      </c>
      <c r="F82" s="50">
        <v>0</v>
      </c>
      <c r="G82" s="56">
        <v>3</v>
      </c>
      <c r="H82" s="57">
        <v>10</v>
      </c>
      <c r="I82" s="57">
        <v>1</v>
      </c>
      <c r="J82" s="57">
        <v>0</v>
      </c>
      <c r="K82" s="57">
        <v>0</v>
      </c>
      <c r="L82" s="57">
        <v>0</v>
      </c>
      <c r="M82" s="57">
        <v>3</v>
      </c>
      <c r="N82" s="57">
        <v>1</v>
      </c>
      <c r="O82" s="51">
        <f t="shared" ref="O82:O91" si="14">SUM(K82/G82)*7</f>
        <v>0</v>
      </c>
      <c r="P82" s="51">
        <f t="shared" ref="P82:P91" si="15">SUM(I82,M82)/G82</f>
        <v>1.3333333333333333</v>
      </c>
      <c r="Q82" s="45">
        <f t="shared" ref="Q82:Q89" si="16">I82/(H82-M82)</f>
        <v>0.14285714285714285</v>
      </c>
      <c r="R82" s="52">
        <f t="shared" ref="R82:R91" si="17">SUM(N82/M82)</f>
        <v>0.33333333333333331</v>
      </c>
      <c r="T82" s="6" t="s">
        <v>61</v>
      </c>
      <c r="U82" s="5" t="s">
        <v>105</v>
      </c>
    </row>
    <row r="83" spans="1:21" ht="12.75" customHeight="1">
      <c r="A83" s="28" t="s">
        <v>71</v>
      </c>
      <c r="B83" s="50">
        <v>1</v>
      </c>
      <c r="C83" s="50">
        <v>0</v>
      </c>
      <c r="D83" s="50">
        <v>0</v>
      </c>
      <c r="E83" s="50">
        <v>0</v>
      </c>
      <c r="F83" s="50">
        <v>0</v>
      </c>
      <c r="G83" s="56">
        <v>2</v>
      </c>
      <c r="H83" s="57">
        <v>7</v>
      </c>
      <c r="I83" s="57">
        <v>0</v>
      </c>
      <c r="J83" s="57">
        <v>1</v>
      </c>
      <c r="K83" s="57">
        <v>0</v>
      </c>
      <c r="L83" s="57">
        <v>0</v>
      </c>
      <c r="M83" s="57">
        <v>0</v>
      </c>
      <c r="N83" s="57">
        <v>2</v>
      </c>
      <c r="O83" s="51">
        <f t="shared" si="14"/>
        <v>0</v>
      </c>
      <c r="P83" s="51">
        <f t="shared" si="15"/>
        <v>0</v>
      </c>
      <c r="Q83" s="45">
        <f t="shared" si="16"/>
        <v>0</v>
      </c>
      <c r="R83" s="52" t="e">
        <f t="shared" si="17"/>
        <v>#DIV/0!</v>
      </c>
      <c r="T83" s="6" t="s">
        <v>62</v>
      </c>
      <c r="U83" s="5" t="s">
        <v>106</v>
      </c>
    </row>
    <row r="84" spans="1:21" ht="12.75" customHeight="1">
      <c r="A84" s="32" t="s">
        <v>72</v>
      </c>
      <c r="B84" s="50">
        <v>6</v>
      </c>
      <c r="C84" s="50">
        <v>0</v>
      </c>
      <c r="D84" s="50">
        <v>1</v>
      </c>
      <c r="E84" s="50">
        <v>0</v>
      </c>
      <c r="F84" s="50">
        <v>0</v>
      </c>
      <c r="G84" s="56">
        <v>13.2</v>
      </c>
      <c r="H84" s="57">
        <v>63</v>
      </c>
      <c r="I84" s="57">
        <v>10</v>
      </c>
      <c r="J84" s="57">
        <v>11</v>
      </c>
      <c r="K84" s="57">
        <v>8</v>
      </c>
      <c r="L84" s="57">
        <v>2</v>
      </c>
      <c r="M84" s="57">
        <v>9</v>
      </c>
      <c r="N84" s="57">
        <v>8</v>
      </c>
      <c r="O84" s="51">
        <f t="shared" si="14"/>
        <v>4.2424242424242422</v>
      </c>
      <c r="P84" s="51">
        <f t="shared" si="15"/>
        <v>1.4393939393939394</v>
      </c>
      <c r="Q84" s="45">
        <f t="shared" si="16"/>
        <v>0.18518518518518517</v>
      </c>
      <c r="R84" s="52">
        <f t="shared" si="17"/>
        <v>0.88888888888888884</v>
      </c>
      <c r="T84" s="6" t="s">
        <v>63</v>
      </c>
      <c r="U84" s="5" t="s">
        <v>107</v>
      </c>
    </row>
    <row r="85" spans="1:21" ht="12.75" customHeight="1">
      <c r="A85" s="28" t="s">
        <v>75</v>
      </c>
      <c r="B85" s="50">
        <v>5</v>
      </c>
      <c r="C85" s="50">
        <v>4</v>
      </c>
      <c r="D85" s="50">
        <v>4</v>
      </c>
      <c r="E85" s="50">
        <v>0</v>
      </c>
      <c r="F85" s="50">
        <v>0</v>
      </c>
      <c r="G85" s="56">
        <v>20</v>
      </c>
      <c r="H85" s="50">
        <v>76</v>
      </c>
      <c r="I85" s="50">
        <v>12</v>
      </c>
      <c r="J85" s="50">
        <v>4</v>
      </c>
      <c r="K85" s="50">
        <v>1</v>
      </c>
      <c r="L85" s="50">
        <v>0</v>
      </c>
      <c r="M85" s="50">
        <v>7</v>
      </c>
      <c r="N85" s="50">
        <v>22</v>
      </c>
      <c r="O85" s="51">
        <f t="shared" si="14"/>
        <v>0.35000000000000003</v>
      </c>
      <c r="P85" s="51">
        <f t="shared" si="15"/>
        <v>0.95</v>
      </c>
      <c r="Q85" s="45">
        <f t="shared" si="16"/>
        <v>0.17391304347826086</v>
      </c>
      <c r="R85" s="52">
        <f t="shared" si="17"/>
        <v>3.1428571428571428</v>
      </c>
      <c r="T85" s="6" t="s">
        <v>64</v>
      </c>
      <c r="U85" s="5" t="s">
        <v>108</v>
      </c>
    </row>
    <row r="86" spans="1:21" ht="12.75" customHeight="1">
      <c r="A86" s="32" t="s">
        <v>76</v>
      </c>
      <c r="B86" s="50">
        <v>4</v>
      </c>
      <c r="C86" s="50">
        <v>3</v>
      </c>
      <c r="D86" s="50">
        <v>1</v>
      </c>
      <c r="E86" s="50">
        <v>1</v>
      </c>
      <c r="F86" s="50">
        <v>0</v>
      </c>
      <c r="G86" s="56">
        <v>19</v>
      </c>
      <c r="H86" s="57">
        <v>87</v>
      </c>
      <c r="I86" s="57">
        <v>11</v>
      </c>
      <c r="J86" s="57">
        <v>9</v>
      </c>
      <c r="K86" s="57">
        <v>7</v>
      </c>
      <c r="L86" s="57">
        <v>5</v>
      </c>
      <c r="M86" s="57">
        <v>19</v>
      </c>
      <c r="N86" s="57">
        <v>24</v>
      </c>
      <c r="O86" s="51">
        <f t="shared" si="14"/>
        <v>2.5789473684210527</v>
      </c>
      <c r="P86" s="51">
        <f t="shared" si="15"/>
        <v>1.5789473684210527</v>
      </c>
      <c r="Q86" s="45">
        <f t="shared" si="16"/>
        <v>0.16176470588235295</v>
      </c>
      <c r="R86" s="52">
        <f t="shared" si="17"/>
        <v>1.263157894736842</v>
      </c>
      <c r="T86" s="6" t="s">
        <v>65</v>
      </c>
      <c r="U86" s="5" t="s">
        <v>109</v>
      </c>
    </row>
    <row r="87" spans="1:21" ht="12.75" customHeight="1">
      <c r="A87" s="32" t="s">
        <v>79</v>
      </c>
      <c r="B87" s="50">
        <v>5</v>
      </c>
      <c r="C87" s="50">
        <v>4</v>
      </c>
      <c r="D87" s="50">
        <v>3</v>
      </c>
      <c r="E87" s="50">
        <v>1</v>
      </c>
      <c r="F87" s="50">
        <v>0</v>
      </c>
      <c r="G87" s="56">
        <v>17</v>
      </c>
      <c r="H87" s="57">
        <v>72</v>
      </c>
      <c r="I87" s="57">
        <v>9</v>
      </c>
      <c r="J87" s="57">
        <v>8</v>
      </c>
      <c r="K87" s="57">
        <v>8</v>
      </c>
      <c r="L87" s="57">
        <v>2</v>
      </c>
      <c r="M87" s="57">
        <v>19</v>
      </c>
      <c r="N87" s="57">
        <v>13</v>
      </c>
      <c r="O87" s="51">
        <f t="shared" si="14"/>
        <v>3.2941176470588234</v>
      </c>
      <c r="P87" s="51">
        <f t="shared" si="15"/>
        <v>1.6470588235294117</v>
      </c>
      <c r="Q87" s="45">
        <f t="shared" si="16"/>
        <v>0.16981132075471697</v>
      </c>
      <c r="R87" s="52">
        <f t="shared" si="17"/>
        <v>0.68421052631578949</v>
      </c>
      <c r="T87" s="6" t="s">
        <v>66</v>
      </c>
      <c r="U87" s="5" t="s">
        <v>110</v>
      </c>
    </row>
    <row r="88" spans="1:21" ht="12.75" customHeight="1">
      <c r="A88" s="28" t="s">
        <v>80</v>
      </c>
      <c r="B88" s="50">
        <v>5</v>
      </c>
      <c r="C88" s="50">
        <v>4</v>
      </c>
      <c r="D88" s="50">
        <v>3</v>
      </c>
      <c r="E88" s="50">
        <v>1</v>
      </c>
      <c r="F88" s="50">
        <v>0</v>
      </c>
      <c r="G88" s="56">
        <v>21.1</v>
      </c>
      <c r="H88" s="57">
        <v>96</v>
      </c>
      <c r="I88" s="57">
        <v>15</v>
      </c>
      <c r="J88" s="57">
        <v>12</v>
      </c>
      <c r="K88" s="57">
        <v>8</v>
      </c>
      <c r="L88" s="57">
        <v>2</v>
      </c>
      <c r="M88" s="57">
        <v>12</v>
      </c>
      <c r="N88" s="57">
        <v>23</v>
      </c>
      <c r="O88" s="51">
        <f t="shared" si="14"/>
        <v>2.6540284360189572</v>
      </c>
      <c r="P88" s="51">
        <f t="shared" si="15"/>
        <v>1.2796208530805686</v>
      </c>
      <c r="Q88" s="45">
        <f t="shared" si="16"/>
        <v>0.17857142857142858</v>
      </c>
      <c r="R88" s="52">
        <f t="shared" si="17"/>
        <v>1.9166666666666667</v>
      </c>
      <c r="T88" s="6" t="s">
        <v>67</v>
      </c>
      <c r="U88" s="36" t="s">
        <v>111</v>
      </c>
    </row>
    <row r="89" spans="1:21" ht="12.75" customHeight="1">
      <c r="A89" s="28" t="s">
        <v>81</v>
      </c>
      <c r="B89" s="50">
        <v>5</v>
      </c>
      <c r="C89" s="50">
        <v>1</v>
      </c>
      <c r="D89" s="50">
        <v>0</v>
      </c>
      <c r="E89" s="50">
        <v>0</v>
      </c>
      <c r="F89" s="50">
        <v>1</v>
      </c>
      <c r="G89" s="56">
        <v>5</v>
      </c>
      <c r="H89" s="57">
        <v>35</v>
      </c>
      <c r="I89" s="57">
        <v>1</v>
      </c>
      <c r="J89" s="57">
        <v>13</v>
      </c>
      <c r="K89" s="57">
        <v>11</v>
      </c>
      <c r="L89" s="57">
        <v>4</v>
      </c>
      <c r="M89" s="57">
        <v>17</v>
      </c>
      <c r="N89" s="57">
        <v>5</v>
      </c>
      <c r="O89" s="51">
        <f t="shared" si="14"/>
        <v>15.400000000000002</v>
      </c>
      <c r="P89" s="51">
        <f t="shared" si="15"/>
        <v>3.6</v>
      </c>
      <c r="Q89" s="45">
        <f t="shared" si="16"/>
        <v>5.5555555555555552E-2</v>
      </c>
      <c r="R89" s="52">
        <f t="shared" si="17"/>
        <v>0.29411764705882354</v>
      </c>
      <c r="T89" s="6" t="s">
        <v>68</v>
      </c>
      <c r="U89" s="12" t="s">
        <v>112</v>
      </c>
    </row>
    <row r="90" spans="1:21" ht="12.75" customHeight="1">
      <c r="A90" s="28" t="s">
        <v>82</v>
      </c>
      <c r="B90" s="50" t="s">
        <v>48</v>
      </c>
      <c r="C90" s="50" t="s">
        <v>48</v>
      </c>
      <c r="D90" s="50" t="s">
        <v>48</v>
      </c>
      <c r="E90" s="50" t="s">
        <v>48</v>
      </c>
      <c r="F90" s="50" t="s">
        <v>48</v>
      </c>
      <c r="G90" s="56" t="s">
        <v>48</v>
      </c>
      <c r="H90" s="57" t="s">
        <v>48</v>
      </c>
      <c r="I90" s="57" t="s">
        <v>48</v>
      </c>
      <c r="J90" s="57" t="s">
        <v>48</v>
      </c>
      <c r="K90" s="57" t="s">
        <v>48</v>
      </c>
      <c r="L90" s="57" t="s">
        <v>48</v>
      </c>
      <c r="M90" s="57" t="s">
        <v>48</v>
      </c>
      <c r="N90" s="57" t="s">
        <v>48</v>
      </c>
      <c r="O90" s="51" t="e">
        <f t="shared" si="14"/>
        <v>#VALUE!</v>
      </c>
      <c r="P90" s="51" t="e">
        <f t="shared" si="15"/>
        <v>#VALUE!</v>
      </c>
      <c r="Q90" s="48" t="e">
        <f>SUM(I90/H90)</f>
        <v>#VALUE!</v>
      </c>
      <c r="R90" s="49" t="e">
        <f t="shared" si="17"/>
        <v>#VALUE!</v>
      </c>
    </row>
    <row r="91" spans="1:21" ht="12.75" customHeight="1" thickBot="1">
      <c r="A91" s="62" t="s">
        <v>83</v>
      </c>
      <c r="B91" s="63">
        <v>1</v>
      </c>
      <c r="C91" s="63">
        <f t="shared" ref="C91:N91" si="18">SUM(C82:C90)</f>
        <v>16</v>
      </c>
      <c r="D91" s="63">
        <f t="shared" si="18"/>
        <v>12</v>
      </c>
      <c r="E91" s="63">
        <f t="shared" si="18"/>
        <v>3</v>
      </c>
      <c r="F91" s="63">
        <f t="shared" si="18"/>
        <v>1</v>
      </c>
      <c r="G91" s="64">
        <f t="shared" si="18"/>
        <v>100.30000000000001</v>
      </c>
      <c r="H91" s="63">
        <f t="shared" si="18"/>
        <v>446</v>
      </c>
      <c r="I91" s="63">
        <f t="shared" si="18"/>
        <v>59</v>
      </c>
      <c r="J91" s="63">
        <f t="shared" si="18"/>
        <v>58</v>
      </c>
      <c r="K91" s="63">
        <f t="shared" si="18"/>
        <v>43</v>
      </c>
      <c r="L91" s="63">
        <f t="shared" si="18"/>
        <v>15</v>
      </c>
      <c r="M91" s="63">
        <f t="shared" si="18"/>
        <v>86</v>
      </c>
      <c r="N91" s="63">
        <f t="shared" si="18"/>
        <v>98</v>
      </c>
      <c r="O91" s="65">
        <f t="shared" si="14"/>
        <v>3.0009970089730804</v>
      </c>
      <c r="P91" s="65">
        <f t="shared" si="15"/>
        <v>1.4456630109670985</v>
      </c>
      <c r="Q91" s="63">
        <f>SUM(I91/H91)</f>
        <v>0.13228699551569506</v>
      </c>
      <c r="R91" s="66">
        <f t="shared" si="17"/>
        <v>1.1395348837209303</v>
      </c>
      <c r="T91" s="6" t="s">
        <v>52</v>
      </c>
      <c r="U91" s="5" t="s">
        <v>96</v>
      </c>
    </row>
    <row r="92" spans="1:21" ht="12.75" customHeight="1">
      <c r="T92" s="6" t="s">
        <v>84</v>
      </c>
      <c r="U92" s="5" t="s">
        <v>113</v>
      </c>
    </row>
    <row r="93" spans="1:21" ht="12.75" customHeight="1" thickBot="1">
      <c r="A93" s="69" t="s">
        <v>150</v>
      </c>
      <c r="T93" s="6" t="s">
        <v>85</v>
      </c>
      <c r="U93" s="5" t="s">
        <v>114</v>
      </c>
    </row>
    <row r="94" spans="1:21" ht="12.75" customHeight="1">
      <c r="A94" s="35" t="s">
        <v>151</v>
      </c>
      <c r="B94" s="34" t="s">
        <v>52</v>
      </c>
      <c r="C94" s="34" t="s">
        <v>53</v>
      </c>
      <c r="D94" s="34" t="s">
        <v>54</v>
      </c>
      <c r="E94" s="34" t="s">
        <v>55</v>
      </c>
      <c r="F94" s="34" t="s">
        <v>56</v>
      </c>
      <c r="G94" s="34" t="s">
        <v>57</v>
      </c>
      <c r="H94" s="34" t="s">
        <v>58</v>
      </c>
      <c r="I94" s="34" t="s">
        <v>59</v>
      </c>
      <c r="J94" s="34" t="s">
        <v>60</v>
      </c>
      <c r="K94" s="34" t="s">
        <v>61</v>
      </c>
      <c r="L94" s="34" t="s">
        <v>62</v>
      </c>
      <c r="M94" s="34" t="s">
        <v>63</v>
      </c>
      <c r="N94" s="34" t="s">
        <v>64</v>
      </c>
      <c r="O94" s="34" t="s">
        <v>65</v>
      </c>
      <c r="P94" s="34" t="s">
        <v>66</v>
      </c>
      <c r="Q94" s="34" t="s">
        <v>67</v>
      </c>
      <c r="R94" s="33" t="s">
        <v>68</v>
      </c>
      <c r="T94" s="6" t="s">
        <v>86</v>
      </c>
      <c r="U94" s="5" t="s">
        <v>115</v>
      </c>
    </row>
    <row r="95" spans="1:21" ht="12.75" customHeight="1">
      <c r="A95" s="28" t="s">
        <v>69</v>
      </c>
      <c r="B95" s="47">
        <v>10</v>
      </c>
      <c r="C95" s="47">
        <v>29</v>
      </c>
      <c r="D95" s="47">
        <v>24</v>
      </c>
      <c r="E95" s="47">
        <v>6</v>
      </c>
      <c r="F95" s="47">
        <v>9</v>
      </c>
      <c r="G95" s="47">
        <v>1</v>
      </c>
      <c r="H95" s="47">
        <v>0</v>
      </c>
      <c r="I95" s="47">
        <v>0</v>
      </c>
      <c r="J95" s="47">
        <v>5</v>
      </c>
      <c r="K95" s="47">
        <v>4</v>
      </c>
      <c r="L95" s="47">
        <v>0</v>
      </c>
      <c r="M95" s="47">
        <v>1</v>
      </c>
      <c r="N95" s="47">
        <v>10</v>
      </c>
      <c r="O95" s="26">
        <f t="shared" ref="O95:O109" si="19">SUM(F95/D95)</f>
        <v>0.375</v>
      </c>
      <c r="P95" s="26">
        <f>SUM(K95,F95)/SUM(K95,D95)</f>
        <v>0.4642857142857143</v>
      </c>
      <c r="Q95" s="26">
        <f t="shared" ref="Q95:Q109" si="20">SUM(N95/D95)</f>
        <v>0.41666666666666669</v>
      </c>
      <c r="R95" s="25">
        <f t="shared" ref="R95:R109" si="21">SUM(P95:Q95)</f>
        <v>0.88095238095238093</v>
      </c>
      <c r="T95" s="6" t="s">
        <v>87</v>
      </c>
      <c r="U95" s="5" t="s">
        <v>116</v>
      </c>
    </row>
    <row r="96" spans="1:21" ht="12.75" customHeight="1">
      <c r="A96" s="32" t="s">
        <v>70</v>
      </c>
      <c r="B96" s="47">
        <v>5</v>
      </c>
      <c r="C96" s="30">
        <v>12</v>
      </c>
      <c r="D96" s="30">
        <v>6</v>
      </c>
      <c r="E96" s="47">
        <v>5</v>
      </c>
      <c r="F96" s="30">
        <v>4</v>
      </c>
      <c r="G96" s="47">
        <v>0</v>
      </c>
      <c r="H96" s="47">
        <v>0</v>
      </c>
      <c r="I96" s="47">
        <v>0</v>
      </c>
      <c r="J96" s="47">
        <v>2</v>
      </c>
      <c r="K96" s="30">
        <v>6</v>
      </c>
      <c r="L96" s="47">
        <v>1</v>
      </c>
      <c r="M96" s="47">
        <v>0</v>
      </c>
      <c r="N96" s="30">
        <v>4</v>
      </c>
      <c r="O96" s="26">
        <f t="shared" si="19"/>
        <v>0.66666666666666663</v>
      </c>
      <c r="P96" s="26">
        <f t="shared" ref="P96:P109" si="22">SUM(K96,F96)/SUM(K96,D96)</f>
        <v>0.83333333333333337</v>
      </c>
      <c r="Q96" s="26">
        <f t="shared" si="20"/>
        <v>0.66666666666666663</v>
      </c>
      <c r="R96" s="25">
        <f t="shared" si="21"/>
        <v>1.5</v>
      </c>
      <c r="T96" s="6" t="s">
        <v>88</v>
      </c>
      <c r="U96" s="5" t="s">
        <v>117</v>
      </c>
    </row>
    <row r="97" spans="1:21" ht="12.75" customHeight="1">
      <c r="A97" s="28" t="s">
        <v>71</v>
      </c>
      <c r="B97" s="47">
        <v>9</v>
      </c>
      <c r="C97" s="30">
        <v>22</v>
      </c>
      <c r="D97" s="30">
        <v>19</v>
      </c>
      <c r="E97" s="47">
        <v>1</v>
      </c>
      <c r="F97" s="30">
        <v>8</v>
      </c>
      <c r="G97" s="47">
        <v>0</v>
      </c>
      <c r="H97" s="47">
        <v>0</v>
      </c>
      <c r="I97" s="47">
        <v>0</v>
      </c>
      <c r="J97" s="47">
        <v>8</v>
      </c>
      <c r="K97" s="30">
        <v>1</v>
      </c>
      <c r="L97" s="47">
        <v>2</v>
      </c>
      <c r="M97" s="47">
        <v>0</v>
      </c>
      <c r="N97" s="30">
        <v>9</v>
      </c>
      <c r="O97" s="26">
        <f t="shared" si="19"/>
        <v>0.42105263157894735</v>
      </c>
      <c r="P97" s="26">
        <f t="shared" si="22"/>
        <v>0.45</v>
      </c>
      <c r="Q97" s="26">
        <f t="shared" si="20"/>
        <v>0.47368421052631576</v>
      </c>
      <c r="R97" s="25">
        <f t="shared" si="21"/>
        <v>0.92368421052631577</v>
      </c>
      <c r="T97" s="6" t="s">
        <v>89</v>
      </c>
      <c r="U97" s="5" t="s">
        <v>118</v>
      </c>
    </row>
    <row r="98" spans="1:21" ht="12.75" customHeight="1">
      <c r="A98" s="28" t="s">
        <v>72</v>
      </c>
      <c r="B98" s="47">
        <v>10</v>
      </c>
      <c r="C98" s="30">
        <v>30</v>
      </c>
      <c r="D98" s="30">
        <v>25</v>
      </c>
      <c r="E98" s="47">
        <v>6</v>
      </c>
      <c r="F98" s="30">
        <v>8</v>
      </c>
      <c r="G98" s="47">
        <v>1</v>
      </c>
      <c r="H98" s="47">
        <v>0</v>
      </c>
      <c r="I98" s="47">
        <v>0</v>
      </c>
      <c r="J98" s="47">
        <v>5</v>
      </c>
      <c r="K98" s="30">
        <v>5</v>
      </c>
      <c r="L98" s="47">
        <v>1</v>
      </c>
      <c r="M98" s="47">
        <v>2</v>
      </c>
      <c r="N98" s="30">
        <v>9</v>
      </c>
      <c r="O98" s="26">
        <f t="shared" si="19"/>
        <v>0.32</v>
      </c>
      <c r="P98" s="26">
        <f t="shared" si="22"/>
        <v>0.43333333333333335</v>
      </c>
      <c r="Q98" s="26">
        <f t="shared" si="20"/>
        <v>0.36</v>
      </c>
      <c r="R98" s="25">
        <f t="shared" si="21"/>
        <v>0.79333333333333333</v>
      </c>
      <c r="T98" s="6" t="s">
        <v>56</v>
      </c>
      <c r="U98" s="5" t="s">
        <v>100</v>
      </c>
    </row>
    <row r="99" spans="1:21" ht="12.75" customHeight="1">
      <c r="A99" s="28" t="s">
        <v>73</v>
      </c>
      <c r="B99" s="47">
        <v>10</v>
      </c>
      <c r="C99" s="47">
        <v>27</v>
      </c>
      <c r="D99" s="47">
        <v>22</v>
      </c>
      <c r="E99" s="47">
        <v>8</v>
      </c>
      <c r="F99" s="47">
        <v>11</v>
      </c>
      <c r="G99" s="30">
        <v>0</v>
      </c>
      <c r="H99" s="30">
        <v>1</v>
      </c>
      <c r="I99" s="30">
        <v>0</v>
      </c>
      <c r="J99" s="30">
        <v>14</v>
      </c>
      <c r="K99" s="30">
        <v>3</v>
      </c>
      <c r="L99" s="30">
        <v>2</v>
      </c>
      <c r="M99" s="30">
        <v>2</v>
      </c>
      <c r="N99" s="30">
        <v>13</v>
      </c>
      <c r="O99" s="26">
        <f t="shared" si="19"/>
        <v>0.5</v>
      </c>
      <c r="P99" s="26">
        <f t="shared" si="22"/>
        <v>0.56000000000000005</v>
      </c>
      <c r="Q99" s="26">
        <f t="shared" si="20"/>
        <v>0.59090909090909094</v>
      </c>
      <c r="R99" s="25">
        <f t="shared" si="21"/>
        <v>1.1509090909090909</v>
      </c>
      <c r="T99" s="6" t="s">
        <v>55</v>
      </c>
      <c r="U99" s="5" t="s">
        <v>99</v>
      </c>
    </row>
    <row r="100" spans="1:21" ht="12.75" customHeight="1">
      <c r="A100" s="28" t="s">
        <v>74</v>
      </c>
      <c r="B100" s="47">
        <v>10</v>
      </c>
      <c r="C100" s="47">
        <v>27</v>
      </c>
      <c r="D100" s="47">
        <v>20</v>
      </c>
      <c r="E100" s="47">
        <v>7</v>
      </c>
      <c r="F100" s="47">
        <v>7</v>
      </c>
      <c r="G100" s="47">
        <v>1</v>
      </c>
      <c r="H100" s="47">
        <v>1</v>
      </c>
      <c r="I100" s="47">
        <v>0</v>
      </c>
      <c r="J100" s="47">
        <v>6</v>
      </c>
      <c r="K100" s="47">
        <v>6</v>
      </c>
      <c r="L100" s="47">
        <v>5</v>
      </c>
      <c r="M100" s="47">
        <v>1</v>
      </c>
      <c r="N100" s="47">
        <v>11</v>
      </c>
      <c r="O100" s="26">
        <f t="shared" si="19"/>
        <v>0.35</v>
      </c>
      <c r="P100" s="26">
        <f t="shared" si="22"/>
        <v>0.5</v>
      </c>
      <c r="Q100" s="26">
        <f t="shared" si="20"/>
        <v>0.55000000000000004</v>
      </c>
      <c r="R100" s="25">
        <f t="shared" si="21"/>
        <v>1.05</v>
      </c>
      <c r="T100" s="6" t="s">
        <v>90</v>
      </c>
      <c r="U100" s="5" t="s">
        <v>119</v>
      </c>
    </row>
    <row r="101" spans="1:21" ht="12.75" customHeight="1">
      <c r="A101" s="28" t="s">
        <v>75</v>
      </c>
      <c r="B101" s="47">
        <v>10</v>
      </c>
      <c r="C101" s="47">
        <v>29</v>
      </c>
      <c r="D101" s="47">
        <v>20</v>
      </c>
      <c r="E101" s="47">
        <v>11</v>
      </c>
      <c r="F101" s="47">
        <v>17</v>
      </c>
      <c r="G101" s="47">
        <v>2</v>
      </c>
      <c r="H101" s="47">
        <v>0</v>
      </c>
      <c r="I101" s="47">
        <v>0</v>
      </c>
      <c r="J101" s="47">
        <v>8</v>
      </c>
      <c r="K101" s="47">
        <v>5</v>
      </c>
      <c r="L101" s="47">
        <v>0</v>
      </c>
      <c r="M101" s="47">
        <v>1</v>
      </c>
      <c r="N101" s="47">
        <v>19</v>
      </c>
      <c r="O101" s="26">
        <f t="shared" si="19"/>
        <v>0.85</v>
      </c>
      <c r="P101" s="26">
        <f t="shared" si="22"/>
        <v>0.88</v>
      </c>
      <c r="Q101" s="26">
        <f t="shared" si="20"/>
        <v>0.95</v>
      </c>
      <c r="R101" s="25">
        <f t="shared" si="21"/>
        <v>1.83</v>
      </c>
      <c r="T101" s="6" t="s">
        <v>91</v>
      </c>
      <c r="U101" s="5" t="s">
        <v>120</v>
      </c>
    </row>
    <row r="102" spans="1:21" ht="12.75" customHeight="1">
      <c r="A102" s="28" t="s">
        <v>76</v>
      </c>
      <c r="B102" s="47">
        <v>10</v>
      </c>
      <c r="C102" s="47">
        <v>29</v>
      </c>
      <c r="D102" s="47">
        <v>23</v>
      </c>
      <c r="E102" s="47">
        <v>11</v>
      </c>
      <c r="F102" s="47">
        <v>6</v>
      </c>
      <c r="G102" s="30">
        <v>1</v>
      </c>
      <c r="H102" s="30">
        <v>0</v>
      </c>
      <c r="I102" s="30">
        <v>0</v>
      </c>
      <c r="J102" s="30">
        <v>6</v>
      </c>
      <c r="K102" s="30">
        <v>5</v>
      </c>
      <c r="L102" s="30">
        <v>1</v>
      </c>
      <c r="M102" s="30">
        <v>1</v>
      </c>
      <c r="N102" s="30">
        <v>7</v>
      </c>
      <c r="O102" s="26">
        <f t="shared" si="19"/>
        <v>0.2608695652173913</v>
      </c>
      <c r="P102" s="26">
        <f t="shared" si="22"/>
        <v>0.39285714285714285</v>
      </c>
      <c r="Q102" s="26">
        <f t="shared" si="20"/>
        <v>0.30434782608695654</v>
      </c>
      <c r="R102" s="25">
        <f t="shared" si="21"/>
        <v>0.69720496894409933</v>
      </c>
      <c r="T102" s="6" t="s">
        <v>61</v>
      </c>
      <c r="U102" s="5" t="s">
        <v>105</v>
      </c>
    </row>
    <row r="103" spans="1:21" ht="12.75" customHeight="1">
      <c r="A103" s="28" t="s">
        <v>77</v>
      </c>
      <c r="B103" s="47">
        <v>9</v>
      </c>
      <c r="C103" s="47">
        <v>23</v>
      </c>
      <c r="D103" s="47">
        <v>21</v>
      </c>
      <c r="E103" s="47">
        <v>1</v>
      </c>
      <c r="F103" s="47">
        <v>3</v>
      </c>
      <c r="G103" s="47">
        <v>1</v>
      </c>
      <c r="H103" s="47">
        <v>0</v>
      </c>
      <c r="I103" s="47">
        <v>0</v>
      </c>
      <c r="J103" s="47">
        <v>3</v>
      </c>
      <c r="K103" s="47">
        <v>2</v>
      </c>
      <c r="L103" s="47">
        <v>11</v>
      </c>
      <c r="M103" s="47">
        <v>0</v>
      </c>
      <c r="N103" s="47">
        <v>4</v>
      </c>
      <c r="O103" s="26">
        <f t="shared" si="19"/>
        <v>0.14285714285714285</v>
      </c>
      <c r="P103" s="26">
        <f t="shared" si="22"/>
        <v>0.21739130434782608</v>
      </c>
      <c r="Q103" s="26">
        <f t="shared" si="20"/>
        <v>0.19047619047619047</v>
      </c>
      <c r="R103" s="25">
        <f t="shared" si="21"/>
        <v>0.40786749482401652</v>
      </c>
      <c r="T103" s="6" t="s">
        <v>62</v>
      </c>
      <c r="U103" s="5" t="s">
        <v>106</v>
      </c>
    </row>
    <row r="104" spans="1:21" ht="12.75" customHeight="1">
      <c r="A104" s="28" t="s">
        <v>78</v>
      </c>
      <c r="B104" s="47">
        <v>10</v>
      </c>
      <c r="C104" s="47">
        <v>26</v>
      </c>
      <c r="D104" s="47">
        <v>23</v>
      </c>
      <c r="E104" s="47">
        <v>5</v>
      </c>
      <c r="F104" s="47">
        <v>7</v>
      </c>
      <c r="G104" s="30">
        <v>1</v>
      </c>
      <c r="H104" s="30">
        <v>0</v>
      </c>
      <c r="I104" s="30">
        <v>0</v>
      </c>
      <c r="J104" s="30">
        <v>2</v>
      </c>
      <c r="K104" s="30">
        <v>3</v>
      </c>
      <c r="L104" s="30">
        <v>3</v>
      </c>
      <c r="M104" s="30">
        <v>4</v>
      </c>
      <c r="N104" s="30">
        <v>8</v>
      </c>
      <c r="O104" s="26">
        <f t="shared" si="19"/>
        <v>0.30434782608695654</v>
      </c>
      <c r="P104" s="26">
        <f t="shared" si="22"/>
        <v>0.38461538461538464</v>
      </c>
      <c r="Q104" s="26">
        <f t="shared" si="20"/>
        <v>0.34782608695652173</v>
      </c>
      <c r="R104" s="25">
        <f t="shared" si="21"/>
        <v>0.73244147157190631</v>
      </c>
      <c r="T104" s="6" t="s">
        <v>92</v>
      </c>
      <c r="U104" s="5" t="s">
        <v>121</v>
      </c>
    </row>
    <row r="105" spans="1:21" ht="12.75" customHeight="1">
      <c r="A105" s="28" t="s">
        <v>79</v>
      </c>
      <c r="B105" s="47">
        <v>10</v>
      </c>
      <c r="C105" s="30">
        <v>33</v>
      </c>
      <c r="D105" s="30">
        <v>24</v>
      </c>
      <c r="E105" s="47">
        <v>6</v>
      </c>
      <c r="F105" s="30">
        <v>6</v>
      </c>
      <c r="G105" s="47">
        <v>1</v>
      </c>
      <c r="H105" s="47">
        <v>0</v>
      </c>
      <c r="I105" s="47">
        <v>0</v>
      </c>
      <c r="J105" s="47">
        <v>2</v>
      </c>
      <c r="K105" s="30">
        <v>8</v>
      </c>
      <c r="L105" s="47">
        <v>6</v>
      </c>
      <c r="M105" s="47">
        <v>3</v>
      </c>
      <c r="N105" s="30">
        <v>7</v>
      </c>
      <c r="O105" s="26">
        <f t="shared" si="19"/>
        <v>0.25</v>
      </c>
      <c r="P105" s="26">
        <f t="shared" si="22"/>
        <v>0.4375</v>
      </c>
      <c r="Q105" s="26">
        <f t="shared" si="20"/>
        <v>0.29166666666666669</v>
      </c>
      <c r="R105" s="25">
        <f t="shared" si="21"/>
        <v>0.72916666666666674</v>
      </c>
      <c r="T105" s="6" t="s">
        <v>93</v>
      </c>
      <c r="U105" s="36" t="s">
        <v>122</v>
      </c>
    </row>
    <row r="106" spans="1:21" ht="12.75" customHeight="1">
      <c r="A106" s="28" t="s">
        <v>80</v>
      </c>
      <c r="B106" s="47">
        <v>9</v>
      </c>
      <c r="C106" s="47">
        <v>22</v>
      </c>
      <c r="D106" s="47">
        <v>15</v>
      </c>
      <c r="E106" s="47">
        <v>4</v>
      </c>
      <c r="F106" s="47">
        <v>3</v>
      </c>
      <c r="G106" s="47">
        <v>0</v>
      </c>
      <c r="H106" s="47">
        <v>0</v>
      </c>
      <c r="I106" s="47">
        <v>0</v>
      </c>
      <c r="J106" s="47">
        <v>8</v>
      </c>
      <c r="K106" s="47">
        <v>7</v>
      </c>
      <c r="L106" s="47">
        <v>4</v>
      </c>
      <c r="M106" s="47">
        <v>0</v>
      </c>
      <c r="N106" s="47">
        <v>3</v>
      </c>
      <c r="O106" s="26">
        <f t="shared" si="19"/>
        <v>0.2</v>
      </c>
      <c r="P106" s="26">
        <f t="shared" si="22"/>
        <v>0.45454545454545453</v>
      </c>
      <c r="Q106" s="26">
        <f t="shared" si="20"/>
        <v>0.2</v>
      </c>
      <c r="R106" s="25">
        <f t="shared" si="21"/>
        <v>0.65454545454545454</v>
      </c>
      <c r="T106" s="6" t="s">
        <v>94</v>
      </c>
      <c r="U106" s="5" t="s">
        <v>123</v>
      </c>
    </row>
    <row r="107" spans="1:21" ht="12.75" customHeight="1">
      <c r="A107" s="28" t="s">
        <v>81</v>
      </c>
      <c r="B107" s="47">
        <v>9</v>
      </c>
      <c r="C107" s="30">
        <v>24</v>
      </c>
      <c r="D107" s="30">
        <v>18</v>
      </c>
      <c r="E107" s="47">
        <v>13</v>
      </c>
      <c r="F107" s="30">
        <v>10</v>
      </c>
      <c r="G107" s="47">
        <v>2</v>
      </c>
      <c r="H107" s="47">
        <v>0</v>
      </c>
      <c r="I107" s="47">
        <v>0</v>
      </c>
      <c r="J107" s="47">
        <v>6</v>
      </c>
      <c r="K107" s="30">
        <v>5</v>
      </c>
      <c r="L107" s="47">
        <v>1</v>
      </c>
      <c r="M107" s="47">
        <v>4</v>
      </c>
      <c r="N107" s="30">
        <v>10</v>
      </c>
      <c r="O107" s="26">
        <f t="shared" si="19"/>
        <v>0.55555555555555558</v>
      </c>
      <c r="P107" s="26">
        <f t="shared" si="22"/>
        <v>0.65217391304347827</v>
      </c>
      <c r="Q107" s="26">
        <f t="shared" si="20"/>
        <v>0.55555555555555558</v>
      </c>
      <c r="R107" s="25">
        <f t="shared" si="21"/>
        <v>1.2077294685990339</v>
      </c>
      <c r="T107" s="6" t="s">
        <v>95</v>
      </c>
      <c r="U107" s="12" t="s">
        <v>124</v>
      </c>
    </row>
    <row r="108" spans="1:21" ht="12.75" customHeight="1">
      <c r="A108" s="28" t="s">
        <v>82</v>
      </c>
      <c r="B108" s="30">
        <v>8</v>
      </c>
      <c r="C108" s="30">
        <v>20</v>
      </c>
      <c r="D108" s="30">
        <v>17</v>
      </c>
      <c r="E108" s="30">
        <v>4</v>
      </c>
      <c r="F108" s="30">
        <v>5</v>
      </c>
      <c r="G108" s="27">
        <v>1</v>
      </c>
      <c r="H108" s="30">
        <v>0</v>
      </c>
      <c r="I108" s="30">
        <v>0</v>
      </c>
      <c r="J108" s="30">
        <v>6</v>
      </c>
      <c r="K108" s="30">
        <v>3</v>
      </c>
      <c r="L108" s="30">
        <v>2</v>
      </c>
      <c r="M108" s="30">
        <v>0</v>
      </c>
      <c r="N108" s="30">
        <v>5</v>
      </c>
      <c r="O108" s="26">
        <f t="shared" si="19"/>
        <v>0.29411764705882354</v>
      </c>
      <c r="P108" s="26">
        <f t="shared" si="22"/>
        <v>0.4</v>
      </c>
      <c r="Q108" s="26">
        <f t="shared" si="20"/>
        <v>0.29411764705882354</v>
      </c>
      <c r="R108" s="25">
        <f t="shared" si="21"/>
        <v>0.69411764705882351</v>
      </c>
    </row>
    <row r="109" spans="1:21" ht="12.75" customHeight="1">
      <c r="A109" s="24" t="s">
        <v>83</v>
      </c>
      <c r="B109" s="23">
        <f t="shared" ref="B109:N109" si="23">SUM(B95:B108)</f>
        <v>129</v>
      </c>
      <c r="C109" s="23">
        <f t="shared" si="23"/>
        <v>353</v>
      </c>
      <c r="D109" s="23">
        <f t="shared" si="23"/>
        <v>277</v>
      </c>
      <c r="E109" s="23">
        <f t="shared" si="23"/>
        <v>88</v>
      </c>
      <c r="F109" s="23">
        <f t="shared" si="23"/>
        <v>104</v>
      </c>
      <c r="G109" s="23">
        <f t="shared" si="23"/>
        <v>12</v>
      </c>
      <c r="H109" s="23">
        <f t="shared" si="23"/>
        <v>2</v>
      </c>
      <c r="I109" s="23">
        <f t="shared" si="23"/>
        <v>0</v>
      </c>
      <c r="J109" s="23">
        <f t="shared" si="23"/>
        <v>81</v>
      </c>
      <c r="K109" s="23">
        <f t="shared" si="23"/>
        <v>63</v>
      </c>
      <c r="L109" s="23">
        <f t="shared" si="23"/>
        <v>39</v>
      </c>
      <c r="M109" s="23">
        <f t="shared" si="23"/>
        <v>19</v>
      </c>
      <c r="N109" s="23">
        <f t="shared" si="23"/>
        <v>119</v>
      </c>
      <c r="O109" s="22">
        <f t="shared" si="19"/>
        <v>0.37545126353790614</v>
      </c>
      <c r="P109" s="22">
        <f t="shared" si="22"/>
        <v>0.49117647058823527</v>
      </c>
      <c r="Q109" s="22">
        <f t="shared" si="20"/>
        <v>0.4296028880866426</v>
      </c>
      <c r="R109" s="21">
        <f t="shared" si="21"/>
        <v>0.92077935867487781</v>
      </c>
      <c r="T109" s="6" t="s">
        <v>52</v>
      </c>
      <c r="U109" s="36" t="s">
        <v>96</v>
      </c>
    </row>
    <row r="110" spans="1:21" ht="12.75" customHeight="1">
      <c r="A110" s="2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9"/>
      <c r="T110" s="6" t="s">
        <v>53</v>
      </c>
      <c r="U110" s="5" t="s">
        <v>97</v>
      </c>
    </row>
    <row r="111" spans="1:21" ht="12.75" customHeight="1">
      <c r="A111" s="67" t="s">
        <v>152</v>
      </c>
      <c r="B111" s="39" t="s">
        <v>52</v>
      </c>
      <c r="C111" s="39" t="s">
        <v>84</v>
      </c>
      <c r="D111" s="39" t="s">
        <v>85</v>
      </c>
      <c r="E111" s="39" t="s">
        <v>86</v>
      </c>
      <c r="F111" s="39" t="s">
        <v>87</v>
      </c>
      <c r="G111" s="39" t="s">
        <v>88</v>
      </c>
      <c r="H111" s="39" t="s">
        <v>89</v>
      </c>
      <c r="I111" s="39" t="s">
        <v>56</v>
      </c>
      <c r="J111" s="39" t="s">
        <v>55</v>
      </c>
      <c r="K111" s="39" t="s">
        <v>90</v>
      </c>
      <c r="L111" s="39" t="s">
        <v>91</v>
      </c>
      <c r="M111" s="39" t="s">
        <v>61</v>
      </c>
      <c r="N111" s="39" t="s">
        <v>62</v>
      </c>
      <c r="O111" s="39" t="s">
        <v>92</v>
      </c>
      <c r="P111" s="39" t="s">
        <v>93</v>
      </c>
      <c r="Q111" s="39" t="s">
        <v>94</v>
      </c>
      <c r="R111" s="55" t="s">
        <v>95</v>
      </c>
      <c r="T111" s="6" t="s">
        <v>54</v>
      </c>
      <c r="U111" s="5" t="s">
        <v>98</v>
      </c>
    </row>
    <row r="112" spans="1:21" ht="12.75" customHeight="1">
      <c r="A112" s="28" t="s">
        <v>69</v>
      </c>
      <c r="B112" s="58">
        <v>1</v>
      </c>
      <c r="C112" s="58">
        <v>0</v>
      </c>
      <c r="D112" s="58">
        <v>1</v>
      </c>
      <c r="E112" s="58">
        <v>0</v>
      </c>
      <c r="F112" s="58">
        <v>0</v>
      </c>
      <c r="G112" s="56">
        <v>3</v>
      </c>
      <c r="H112" s="58">
        <v>14</v>
      </c>
      <c r="I112" s="58">
        <v>0</v>
      </c>
      <c r="J112" s="58">
        <v>2</v>
      </c>
      <c r="K112" s="58">
        <v>2</v>
      </c>
      <c r="L112" s="58">
        <v>1</v>
      </c>
      <c r="M112" s="58">
        <v>1</v>
      </c>
      <c r="N112" s="58">
        <v>5</v>
      </c>
      <c r="O112" s="59">
        <f t="shared" ref="O112:O121" si="24">SUM(K112/G112)*7</f>
        <v>4.6666666666666661</v>
      </c>
      <c r="P112" s="59">
        <f t="shared" ref="P112:P121" si="25">SUM(I112,M112)/G112</f>
        <v>0.33333333333333331</v>
      </c>
      <c r="Q112" s="60">
        <f>SUM(I112/SUM(H112-M112))</f>
        <v>0</v>
      </c>
      <c r="R112" s="61">
        <f t="shared" ref="R112:R121" si="26">SUM(N112/M112)</f>
        <v>5</v>
      </c>
      <c r="T112" s="6" t="s">
        <v>55</v>
      </c>
      <c r="U112" s="5" t="s">
        <v>99</v>
      </c>
    </row>
    <row r="113" spans="1:21" ht="12.75" customHeight="1">
      <c r="A113" s="28" t="s">
        <v>71</v>
      </c>
      <c r="B113" s="53">
        <v>1</v>
      </c>
      <c r="C113" s="53">
        <v>0</v>
      </c>
      <c r="D113" s="53">
        <v>0</v>
      </c>
      <c r="E113" s="53">
        <v>0</v>
      </c>
      <c r="F113" s="53">
        <v>0</v>
      </c>
      <c r="G113" s="56">
        <v>2</v>
      </c>
      <c r="H113" s="58">
        <v>8</v>
      </c>
      <c r="I113" s="58">
        <v>2</v>
      </c>
      <c r="J113" s="58">
        <v>1</v>
      </c>
      <c r="K113" s="58">
        <v>1</v>
      </c>
      <c r="L113" s="58">
        <v>0</v>
      </c>
      <c r="M113" s="58">
        <v>1</v>
      </c>
      <c r="N113" s="58">
        <v>3</v>
      </c>
      <c r="O113" s="59">
        <f t="shared" si="24"/>
        <v>3.5</v>
      </c>
      <c r="P113" s="59">
        <f t="shared" si="25"/>
        <v>1.5</v>
      </c>
      <c r="Q113" s="60">
        <f t="shared" ref="Q113:Q121" si="27">SUM(I113/SUM(H113-M113))</f>
        <v>0.2857142857142857</v>
      </c>
      <c r="R113" s="61">
        <f t="shared" si="26"/>
        <v>3</v>
      </c>
      <c r="T113" s="6" t="s">
        <v>56</v>
      </c>
      <c r="U113" s="5" t="s">
        <v>100</v>
      </c>
    </row>
    <row r="114" spans="1:21" ht="12.75" customHeight="1">
      <c r="A114" s="32" t="s">
        <v>72</v>
      </c>
      <c r="B114" s="58">
        <v>1</v>
      </c>
      <c r="C114" s="58">
        <v>0</v>
      </c>
      <c r="D114" s="58">
        <v>0</v>
      </c>
      <c r="E114" s="58">
        <v>0</v>
      </c>
      <c r="F114" s="58">
        <v>0</v>
      </c>
      <c r="G114" s="56">
        <v>3</v>
      </c>
      <c r="H114" s="58">
        <v>17</v>
      </c>
      <c r="I114" s="58">
        <v>2</v>
      </c>
      <c r="J114" s="58">
        <v>3</v>
      </c>
      <c r="K114" s="58">
        <v>2</v>
      </c>
      <c r="L114" s="58">
        <v>1</v>
      </c>
      <c r="M114" s="58">
        <v>3</v>
      </c>
      <c r="N114" s="58">
        <v>3</v>
      </c>
      <c r="O114" s="59">
        <f t="shared" si="24"/>
        <v>4.6666666666666661</v>
      </c>
      <c r="P114" s="59">
        <f t="shared" si="25"/>
        <v>1.6666666666666667</v>
      </c>
      <c r="Q114" s="60">
        <f t="shared" si="27"/>
        <v>0.14285714285714285</v>
      </c>
      <c r="R114" s="61">
        <f t="shared" si="26"/>
        <v>1</v>
      </c>
      <c r="T114" s="6" t="s">
        <v>57</v>
      </c>
      <c r="U114" s="5" t="s">
        <v>101</v>
      </c>
    </row>
    <row r="115" spans="1:21" ht="12.75" customHeight="1">
      <c r="A115" s="32" t="s">
        <v>73</v>
      </c>
      <c r="B115" s="58">
        <v>1</v>
      </c>
      <c r="C115" s="58">
        <v>0</v>
      </c>
      <c r="D115" s="58">
        <v>0</v>
      </c>
      <c r="E115" s="58">
        <v>0</v>
      </c>
      <c r="F115" s="58">
        <v>0</v>
      </c>
      <c r="G115" s="56">
        <v>1</v>
      </c>
      <c r="H115" s="58">
        <v>9</v>
      </c>
      <c r="I115" s="58">
        <v>1</v>
      </c>
      <c r="J115" s="58">
        <v>2</v>
      </c>
      <c r="K115" s="58">
        <v>1</v>
      </c>
      <c r="L115" s="58">
        <v>0</v>
      </c>
      <c r="M115" s="58">
        <v>2</v>
      </c>
      <c r="N115" s="58">
        <v>1</v>
      </c>
      <c r="O115" s="59">
        <f t="shared" si="24"/>
        <v>7</v>
      </c>
      <c r="P115" s="59">
        <f t="shared" si="25"/>
        <v>3</v>
      </c>
      <c r="Q115" s="60">
        <f t="shared" si="27"/>
        <v>0.14285714285714285</v>
      </c>
      <c r="R115" s="61">
        <f t="shared" si="26"/>
        <v>0.5</v>
      </c>
      <c r="T115" s="6" t="s">
        <v>58</v>
      </c>
      <c r="U115" s="5" t="s">
        <v>102</v>
      </c>
    </row>
    <row r="116" spans="1:21" ht="12.75" customHeight="1">
      <c r="A116" s="28" t="s">
        <v>75</v>
      </c>
      <c r="B116" s="58">
        <v>2</v>
      </c>
      <c r="C116" s="58">
        <v>1</v>
      </c>
      <c r="D116" s="58">
        <v>1</v>
      </c>
      <c r="E116" s="58">
        <v>0</v>
      </c>
      <c r="F116" s="58">
        <v>0</v>
      </c>
      <c r="G116" s="56">
        <v>10</v>
      </c>
      <c r="H116" s="58">
        <v>40</v>
      </c>
      <c r="I116" s="58">
        <v>2</v>
      </c>
      <c r="J116" s="58">
        <v>3</v>
      </c>
      <c r="K116" s="58">
        <v>2</v>
      </c>
      <c r="L116" s="58">
        <v>1</v>
      </c>
      <c r="M116" s="58">
        <v>6</v>
      </c>
      <c r="N116" s="58">
        <v>9</v>
      </c>
      <c r="O116" s="59">
        <f t="shared" si="24"/>
        <v>1.4000000000000001</v>
      </c>
      <c r="P116" s="59">
        <f t="shared" si="25"/>
        <v>0.8</v>
      </c>
      <c r="Q116" s="60">
        <f t="shared" si="27"/>
        <v>5.8823529411764705E-2</v>
      </c>
      <c r="R116" s="61">
        <f t="shared" si="26"/>
        <v>1.5</v>
      </c>
      <c r="T116" s="6" t="s">
        <v>59</v>
      </c>
      <c r="U116" s="5" t="s">
        <v>103</v>
      </c>
    </row>
    <row r="117" spans="1:21" ht="12.75" customHeight="1">
      <c r="A117" s="32" t="s">
        <v>76</v>
      </c>
      <c r="B117" s="53">
        <v>4</v>
      </c>
      <c r="C117" s="53">
        <v>4</v>
      </c>
      <c r="D117" s="53">
        <v>4</v>
      </c>
      <c r="E117" s="53">
        <v>0</v>
      </c>
      <c r="F117" s="53">
        <v>0</v>
      </c>
      <c r="G117" s="56">
        <v>25</v>
      </c>
      <c r="H117" s="58">
        <v>90</v>
      </c>
      <c r="I117" s="58">
        <v>4</v>
      </c>
      <c r="J117" s="58">
        <v>0</v>
      </c>
      <c r="K117" s="58">
        <v>0</v>
      </c>
      <c r="L117" s="58">
        <v>3</v>
      </c>
      <c r="M117" s="58">
        <v>8</v>
      </c>
      <c r="N117" s="58">
        <v>34</v>
      </c>
      <c r="O117" s="59">
        <f t="shared" si="24"/>
        <v>0</v>
      </c>
      <c r="P117" s="59">
        <f t="shared" si="25"/>
        <v>0.48</v>
      </c>
      <c r="Q117" s="60">
        <f t="shared" si="27"/>
        <v>4.878048780487805E-2</v>
      </c>
      <c r="R117" s="61">
        <f t="shared" si="26"/>
        <v>4.25</v>
      </c>
      <c r="T117" s="6" t="s">
        <v>60</v>
      </c>
      <c r="U117" s="5" t="s">
        <v>104</v>
      </c>
    </row>
    <row r="118" spans="1:21" ht="12.75" customHeight="1">
      <c r="A118" s="32" t="s">
        <v>78</v>
      </c>
      <c r="B118" s="58">
        <v>1</v>
      </c>
      <c r="C118" s="58">
        <v>1</v>
      </c>
      <c r="D118" s="58">
        <v>0</v>
      </c>
      <c r="E118" s="58">
        <v>1</v>
      </c>
      <c r="F118" s="58">
        <v>0</v>
      </c>
      <c r="G118" s="56">
        <v>3</v>
      </c>
      <c r="H118" s="58">
        <v>22</v>
      </c>
      <c r="I118" s="58">
        <v>3</v>
      </c>
      <c r="J118" s="58">
        <v>5</v>
      </c>
      <c r="K118" s="58">
        <v>3</v>
      </c>
      <c r="L118" s="58">
        <v>0</v>
      </c>
      <c r="M118" s="58">
        <v>3</v>
      </c>
      <c r="N118" s="58">
        <v>2</v>
      </c>
      <c r="O118" s="59">
        <f t="shared" si="24"/>
        <v>7</v>
      </c>
      <c r="P118" s="59">
        <f t="shared" si="25"/>
        <v>2</v>
      </c>
      <c r="Q118" s="60">
        <f t="shared" si="27"/>
        <v>0.15789473684210525</v>
      </c>
      <c r="R118" s="61">
        <f t="shared" si="26"/>
        <v>0.66666666666666663</v>
      </c>
      <c r="T118" s="6" t="s">
        <v>61</v>
      </c>
      <c r="U118" s="5" t="s">
        <v>105</v>
      </c>
    </row>
    <row r="119" spans="1:21" ht="12.75" customHeight="1">
      <c r="A119" s="32" t="s">
        <v>79</v>
      </c>
      <c r="B119" s="58">
        <v>2</v>
      </c>
      <c r="C119" s="58">
        <v>2</v>
      </c>
      <c r="D119" s="58">
        <v>1</v>
      </c>
      <c r="E119" s="58">
        <v>1</v>
      </c>
      <c r="F119" s="58">
        <v>0</v>
      </c>
      <c r="G119" s="56">
        <v>10</v>
      </c>
      <c r="H119" s="58">
        <v>46</v>
      </c>
      <c r="I119" s="58">
        <v>7</v>
      </c>
      <c r="J119" s="58">
        <v>6</v>
      </c>
      <c r="K119" s="58">
        <v>3</v>
      </c>
      <c r="L119" s="58">
        <v>3</v>
      </c>
      <c r="M119" s="58">
        <v>7</v>
      </c>
      <c r="N119" s="58">
        <v>6</v>
      </c>
      <c r="O119" s="59">
        <f t="shared" si="24"/>
        <v>2.1</v>
      </c>
      <c r="P119" s="59">
        <f t="shared" si="25"/>
        <v>1.4</v>
      </c>
      <c r="Q119" s="60">
        <f t="shared" si="27"/>
        <v>0.17948717948717949</v>
      </c>
      <c r="R119" s="61">
        <f t="shared" si="26"/>
        <v>0.8571428571428571</v>
      </c>
      <c r="T119" s="6" t="s">
        <v>62</v>
      </c>
      <c r="U119" s="5" t="s">
        <v>106</v>
      </c>
    </row>
    <row r="120" spans="1:21" ht="12.75" customHeight="1">
      <c r="A120" s="28" t="s">
        <v>80</v>
      </c>
      <c r="B120" s="58">
        <v>2</v>
      </c>
      <c r="C120" s="58">
        <v>2</v>
      </c>
      <c r="D120" s="58">
        <v>1</v>
      </c>
      <c r="E120" s="58">
        <v>0</v>
      </c>
      <c r="F120" s="58">
        <v>0</v>
      </c>
      <c r="G120" s="56">
        <v>10</v>
      </c>
      <c r="H120" s="58">
        <v>49</v>
      </c>
      <c r="I120" s="58">
        <v>9</v>
      </c>
      <c r="J120" s="58">
        <v>7</v>
      </c>
      <c r="K120" s="58">
        <v>6</v>
      </c>
      <c r="L120" s="58">
        <v>2</v>
      </c>
      <c r="M120" s="58">
        <v>6</v>
      </c>
      <c r="N120" s="58">
        <v>12</v>
      </c>
      <c r="O120" s="59">
        <f t="shared" si="24"/>
        <v>4.2</v>
      </c>
      <c r="P120" s="59">
        <f t="shared" si="25"/>
        <v>1.5</v>
      </c>
      <c r="Q120" s="60">
        <f t="shared" si="27"/>
        <v>0.20930232558139536</v>
      </c>
      <c r="R120" s="61">
        <f t="shared" si="26"/>
        <v>2</v>
      </c>
      <c r="T120" s="6" t="s">
        <v>63</v>
      </c>
      <c r="U120" s="5" t="s">
        <v>107</v>
      </c>
    </row>
    <row r="121" spans="1:21" ht="12.75" customHeight="1" thickBot="1">
      <c r="A121" s="62" t="s">
        <v>83</v>
      </c>
      <c r="B121" s="63">
        <v>1</v>
      </c>
      <c r="C121" s="68">
        <f t="shared" ref="C121:N121" si="28">SUM(C112:C120)</f>
        <v>10</v>
      </c>
      <c r="D121" s="68">
        <f t="shared" si="28"/>
        <v>8</v>
      </c>
      <c r="E121" s="68">
        <f t="shared" si="28"/>
        <v>2</v>
      </c>
      <c r="F121" s="68">
        <f t="shared" si="28"/>
        <v>0</v>
      </c>
      <c r="G121" s="68">
        <f t="shared" si="28"/>
        <v>67</v>
      </c>
      <c r="H121" s="68">
        <f t="shared" si="28"/>
        <v>295</v>
      </c>
      <c r="I121" s="68">
        <f t="shared" si="28"/>
        <v>30</v>
      </c>
      <c r="J121" s="68">
        <f t="shared" si="28"/>
        <v>29</v>
      </c>
      <c r="K121" s="68">
        <f t="shared" si="28"/>
        <v>20</v>
      </c>
      <c r="L121" s="68">
        <f t="shared" si="28"/>
        <v>11</v>
      </c>
      <c r="M121" s="68">
        <f t="shared" si="28"/>
        <v>37</v>
      </c>
      <c r="N121" s="68">
        <f t="shared" si="28"/>
        <v>75</v>
      </c>
      <c r="O121" s="65">
        <f t="shared" si="24"/>
        <v>2.08955223880597</v>
      </c>
      <c r="P121" s="65">
        <f t="shared" si="25"/>
        <v>1</v>
      </c>
      <c r="Q121" s="63">
        <f t="shared" si="27"/>
        <v>0.11627906976744186</v>
      </c>
      <c r="R121" s="66">
        <f t="shared" si="26"/>
        <v>2.0270270270270272</v>
      </c>
      <c r="T121" s="6" t="s">
        <v>64</v>
      </c>
      <c r="U121" s="5" t="s">
        <v>108</v>
      </c>
    </row>
    <row r="122" spans="1:21" ht="12.75" customHeight="1">
      <c r="T122" s="6" t="s">
        <v>65</v>
      </c>
      <c r="U122" s="5" t="s">
        <v>109</v>
      </c>
    </row>
    <row r="123" spans="1:21" ht="12.75" customHeight="1">
      <c r="T123" s="6" t="s">
        <v>66</v>
      </c>
      <c r="U123" s="5" t="s">
        <v>110</v>
      </c>
    </row>
    <row r="124" spans="1:21" ht="12.75" customHeight="1">
      <c r="T124" s="6" t="s">
        <v>67</v>
      </c>
      <c r="U124" s="36" t="s">
        <v>111</v>
      </c>
    </row>
    <row r="125" spans="1:21" ht="12.75" customHeight="1">
      <c r="T125" s="6" t="s">
        <v>68</v>
      </c>
      <c r="U125" s="12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N119"/>
  <sheetViews>
    <sheetView topLeftCell="A68" zoomScale="80" zoomScaleNormal="80" workbookViewId="0">
      <selection activeCell="L12" sqref="L12"/>
    </sheetView>
  </sheetViews>
  <sheetFormatPr defaultRowHeight="12.75" customHeight="1"/>
  <cols>
    <col min="1" max="1" width="25.7109375" style="5" customWidth="1"/>
    <col min="2" max="14" width="5.7109375" style="5" customWidth="1"/>
    <col min="15" max="18" width="6.7109375" style="5" customWidth="1"/>
    <col min="19" max="19" width="9.140625" style="5"/>
    <col min="20" max="20" width="5.7109375" style="5" customWidth="1"/>
    <col min="21" max="16384" width="9.140625" style="5"/>
  </cols>
  <sheetData>
    <row r="1" spans="1:40" ht="26.25" customHeight="1">
      <c r="A1" s="43" t="s">
        <v>197</v>
      </c>
      <c r="N1" s="11"/>
      <c r="O1" s="11"/>
      <c r="P1" s="12"/>
      <c r="Q1" s="11"/>
      <c r="R1" s="11"/>
      <c r="T1" s="6" t="s">
        <v>52</v>
      </c>
      <c r="U1" s="36" t="s">
        <v>96</v>
      </c>
    </row>
    <row r="2" spans="1:40" ht="12.75" customHeight="1">
      <c r="N2" s="11"/>
      <c r="O2" s="11"/>
      <c r="Q2" s="11"/>
      <c r="R2" s="11"/>
      <c r="T2" s="6" t="s">
        <v>53</v>
      </c>
      <c r="U2" s="5" t="s">
        <v>97</v>
      </c>
    </row>
    <row r="3" spans="1:40" ht="12.75" customHeight="1">
      <c r="A3" s="69" t="s">
        <v>173</v>
      </c>
      <c r="T3" s="6" t="s">
        <v>54</v>
      </c>
      <c r="U3" s="5" t="s">
        <v>98</v>
      </c>
    </row>
    <row r="4" spans="1:40" ht="12.75" customHeight="1">
      <c r="A4" s="70"/>
      <c r="B4" s="70" t="s">
        <v>21</v>
      </c>
      <c r="D4" s="36"/>
      <c r="E4" s="70" t="s">
        <v>22</v>
      </c>
      <c r="H4" s="70" t="s">
        <v>16</v>
      </c>
      <c r="J4" s="70" t="s">
        <v>23</v>
      </c>
      <c r="T4" s="6" t="s">
        <v>55</v>
      </c>
      <c r="U4" s="5" t="s">
        <v>99</v>
      </c>
      <c r="Y4" s="15"/>
      <c r="Z4" s="78"/>
      <c r="AA4" s="78"/>
      <c r="AB4" s="78"/>
      <c r="AC4" s="78"/>
    </row>
    <row r="5" spans="1:40" ht="12.75" customHeight="1">
      <c r="A5" s="80">
        <v>40300</v>
      </c>
      <c r="B5" s="14" t="s">
        <v>12</v>
      </c>
      <c r="D5" s="36"/>
      <c r="E5" s="12" t="s">
        <v>28</v>
      </c>
      <c r="H5" s="72" t="s">
        <v>174</v>
      </c>
      <c r="J5" s="73" t="s">
        <v>157</v>
      </c>
      <c r="M5" t="s">
        <v>200</v>
      </c>
      <c r="T5" s="6" t="s">
        <v>56</v>
      </c>
      <c r="U5" s="5" t="s">
        <v>100</v>
      </c>
    </row>
    <row r="6" spans="1:40" ht="12.75" customHeight="1">
      <c r="A6" s="80">
        <v>40307</v>
      </c>
      <c r="B6" s="12" t="s">
        <v>25</v>
      </c>
      <c r="D6" s="36"/>
      <c r="E6" s="14" t="s">
        <v>12</v>
      </c>
      <c r="H6" s="74" t="s">
        <v>175</v>
      </c>
      <c r="J6" s="36" t="s">
        <v>158</v>
      </c>
      <c r="T6" s="6" t="s">
        <v>57</v>
      </c>
      <c r="U6" s="5" t="s">
        <v>101</v>
      </c>
      <c r="AB6" s="11"/>
      <c r="AC6" s="11"/>
      <c r="AD6" s="11"/>
      <c r="AE6" s="11"/>
      <c r="AF6" s="11"/>
      <c r="AN6" s="11"/>
    </row>
    <row r="7" spans="1:40" ht="12.75" customHeight="1">
      <c r="A7" s="80">
        <v>40314</v>
      </c>
      <c r="B7" s="12" t="s">
        <v>160</v>
      </c>
      <c r="D7" s="36"/>
      <c r="E7" s="14" t="s">
        <v>159</v>
      </c>
      <c r="H7" s="36" t="s">
        <v>176</v>
      </c>
      <c r="J7" s="36" t="s">
        <v>161</v>
      </c>
      <c r="T7" s="6" t="s">
        <v>58</v>
      </c>
      <c r="U7" s="5" t="s">
        <v>102</v>
      </c>
      <c r="AC7" s="12"/>
      <c r="AE7" s="12"/>
      <c r="AF7" s="12"/>
    </row>
    <row r="8" spans="1:40" ht="12.75" customHeight="1">
      <c r="A8" s="80">
        <v>40318</v>
      </c>
      <c r="B8" s="12" t="s">
        <v>162</v>
      </c>
      <c r="D8" s="36"/>
      <c r="E8" s="14" t="s">
        <v>159</v>
      </c>
      <c r="H8" s="36" t="s">
        <v>38</v>
      </c>
      <c r="J8" s="36" t="s">
        <v>163</v>
      </c>
      <c r="T8" s="6" t="s">
        <v>59</v>
      </c>
      <c r="U8" s="5" t="s">
        <v>103</v>
      </c>
      <c r="AC8" s="12"/>
      <c r="AE8" s="79"/>
      <c r="AF8" s="12"/>
    </row>
    <row r="9" spans="1:40" ht="12.75" customHeight="1">
      <c r="A9" s="80">
        <v>40323</v>
      </c>
      <c r="B9" s="12" t="s">
        <v>26</v>
      </c>
      <c r="D9" s="36"/>
      <c r="E9" s="14" t="s">
        <v>159</v>
      </c>
      <c r="H9" s="36" t="s">
        <v>177</v>
      </c>
      <c r="J9" s="36" t="s">
        <v>164</v>
      </c>
      <c r="T9" s="6" t="s">
        <v>60</v>
      </c>
      <c r="U9" s="5" t="s">
        <v>104</v>
      </c>
      <c r="AC9" s="12"/>
      <c r="AE9" s="12"/>
      <c r="AF9" s="12"/>
    </row>
    <row r="10" spans="1:40" ht="12.75" customHeight="1">
      <c r="A10" s="80">
        <v>40331</v>
      </c>
      <c r="B10" s="14" t="s">
        <v>159</v>
      </c>
      <c r="C10" s="14"/>
      <c r="D10" s="36"/>
      <c r="E10" s="12" t="s">
        <v>29</v>
      </c>
      <c r="H10" s="36" t="s">
        <v>178</v>
      </c>
      <c r="J10" s="36" t="s">
        <v>193</v>
      </c>
      <c r="T10" s="6" t="s">
        <v>61</v>
      </c>
      <c r="U10" s="5" t="s">
        <v>105</v>
      </c>
      <c r="AC10" s="12"/>
      <c r="AE10" s="12"/>
      <c r="AF10" s="12"/>
    </row>
    <row r="11" spans="1:40" ht="12.75" customHeight="1">
      <c r="A11" s="80">
        <v>40335</v>
      </c>
      <c r="B11" s="14" t="s">
        <v>159</v>
      </c>
      <c r="C11" s="14"/>
      <c r="D11" s="36"/>
      <c r="E11" s="12" t="s">
        <v>25</v>
      </c>
      <c r="H11" s="36" t="s">
        <v>179</v>
      </c>
      <c r="J11" s="36" t="s">
        <v>165</v>
      </c>
      <c r="T11" s="6" t="s">
        <v>62</v>
      </c>
      <c r="U11" s="5" t="s">
        <v>106</v>
      </c>
      <c r="AC11" s="12"/>
      <c r="AE11" s="12"/>
      <c r="AF11" s="12"/>
    </row>
    <row r="12" spans="1:40" ht="12.75" customHeight="1">
      <c r="A12" s="80">
        <v>40342</v>
      </c>
      <c r="B12" s="12" t="s">
        <v>31</v>
      </c>
      <c r="D12" s="36"/>
      <c r="E12" s="14" t="s">
        <v>159</v>
      </c>
      <c r="H12" s="36" t="s">
        <v>180</v>
      </c>
      <c r="J12" s="36" t="s">
        <v>166</v>
      </c>
      <c r="T12" s="6" t="s">
        <v>63</v>
      </c>
      <c r="U12" s="5" t="s">
        <v>107</v>
      </c>
      <c r="AC12" s="12"/>
      <c r="AE12" s="12"/>
      <c r="AF12" s="12"/>
    </row>
    <row r="13" spans="1:40" ht="12.75" customHeight="1">
      <c r="A13" s="80">
        <v>40351</v>
      </c>
      <c r="B13" s="12" t="s">
        <v>27</v>
      </c>
      <c r="D13" s="36"/>
      <c r="E13" s="14" t="s">
        <v>159</v>
      </c>
      <c r="H13" s="36" t="s">
        <v>181</v>
      </c>
      <c r="J13" s="36" t="s">
        <v>167</v>
      </c>
      <c r="T13" s="6" t="s">
        <v>64</v>
      </c>
      <c r="U13" s="5" t="s">
        <v>108</v>
      </c>
      <c r="AC13" s="12"/>
      <c r="AE13" s="12"/>
      <c r="AF13" s="12"/>
    </row>
    <row r="14" spans="1:40" ht="12.75" customHeight="1">
      <c r="A14" s="80">
        <v>40356</v>
      </c>
      <c r="B14" s="14" t="s">
        <v>12</v>
      </c>
      <c r="C14" s="14"/>
      <c r="D14" s="36"/>
      <c r="E14" s="12" t="s">
        <v>10</v>
      </c>
      <c r="H14" s="36" t="s">
        <v>187</v>
      </c>
      <c r="J14" s="36" t="s">
        <v>168</v>
      </c>
      <c r="T14" s="6" t="s">
        <v>65</v>
      </c>
      <c r="U14" s="5" t="s">
        <v>109</v>
      </c>
      <c r="AC14" s="12"/>
      <c r="AE14" s="12"/>
      <c r="AF14" s="12"/>
    </row>
    <row r="15" spans="1:40" ht="12.75" customHeight="1">
      <c r="A15" s="80">
        <v>40363</v>
      </c>
      <c r="B15" s="14" t="s">
        <v>159</v>
      </c>
      <c r="C15" s="14"/>
      <c r="D15" s="36"/>
      <c r="E15" s="12" t="s">
        <v>162</v>
      </c>
      <c r="H15" s="36" t="s">
        <v>182</v>
      </c>
      <c r="J15" s="36" t="s">
        <v>169</v>
      </c>
      <c r="T15" s="6" t="s">
        <v>66</v>
      </c>
      <c r="U15" s="5" t="s">
        <v>110</v>
      </c>
      <c r="AC15" s="12"/>
      <c r="AE15" s="12"/>
      <c r="AF15" s="12"/>
    </row>
    <row r="16" spans="1:40" ht="12.75" customHeight="1">
      <c r="A16" s="80">
        <v>40370</v>
      </c>
      <c r="B16" s="14" t="s">
        <v>159</v>
      </c>
      <c r="C16" s="14"/>
      <c r="D16" s="36"/>
      <c r="E16" s="12" t="s">
        <v>33</v>
      </c>
      <c r="H16" s="36" t="s">
        <v>183</v>
      </c>
      <c r="J16" s="36" t="s">
        <v>194</v>
      </c>
      <c r="T16" s="6" t="s">
        <v>67</v>
      </c>
      <c r="U16" s="36" t="s">
        <v>111</v>
      </c>
      <c r="AC16" s="12"/>
      <c r="AE16" s="12"/>
      <c r="AF16" s="12"/>
    </row>
    <row r="17" spans="1:32" ht="12.75" customHeight="1">
      <c r="A17" s="80">
        <v>40346</v>
      </c>
      <c r="B17" s="2" t="s">
        <v>252</v>
      </c>
      <c r="M17" t="s">
        <v>253</v>
      </c>
      <c r="T17" s="6" t="s">
        <v>68</v>
      </c>
      <c r="U17" s="12" t="s">
        <v>112</v>
      </c>
      <c r="AC17" s="12"/>
      <c r="AE17" s="12"/>
      <c r="AF17" s="12"/>
    </row>
    <row r="18" spans="1:32" ht="12.75" customHeight="1">
      <c r="A18" s="80">
        <v>40379</v>
      </c>
      <c r="B18" s="14" t="s">
        <v>159</v>
      </c>
      <c r="C18" s="14"/>
      <c r="D18" s="36"/>
      <c r="E18" s="12" t="s">
        <v>160</v>
      </c>
      <c r="H18" s="36" t="s">
        <v>184</v>
      </c>
      <c r="J18" s="36" t="s">
        <v>195</v>
      </c>
      <c r="T18" s="6" t="s">
        <v>52</v>
      </c>
      <c r="U18" s="5" t="s">
        <v>96</v>
      </c>
      <c r="AC18" s="12"/>
      <c r="AE18" s="12"/>
      <c r="AF18" s="12"/>
    </row>
    <row r="19" spans="1:32" ht="12.75" customHeight="1">
      <c r="A19" s="80">
        <v>40384</v>
      </c>
      <c r="B19" s="12" t="s">
        <v>28</v>
      </c>
      <c r="D19" s="36"/>
      <c r="E19" s="14" t="s">
        <v>159</v>
      </c>
      <c r="H19" s="36" t="s">
        <v>185</v>
      </c>
      <c r="J19" s="36" t="s">
        <v>170</v>
      </c>
      <c r="T19" s="6" t="s">
        <v>84</v>
      </c>
      <c r="U19" s="5" t="s">
        <v>113</v>
      </c>
      <c r="V19" s="6"/>
      <c r="AC19" s="12"/>
      <c r="AE19" s="12"/>
      <c r="AF19" s="12"/>
    </row>
    <row r="20" spans="1:32" ht="12.75" customHeight="1">
      <c r="A20" s="80">
        <v>40387</v>
      </c>
      <c r="B20" s="14" t="s">
        <v>159</v>
      </c>
      <c r="D20" s="36"/>
      <c r="E20" s="12" t="s">
        <v>26</v>
      </c>
      <c r="H20" s="36" t="s">
        <v>177</v>
      </c>
      <c r="J20" s="36" t="s">
        <v>171</v>
      </c>
      <c r="T20" s="6" t="s">
        <v>85</v>
      </c>
      <c r="U20" s="5" t="s">
        <v>114</v>
      </c>
      <c r="V20" s="6"/>
      <c r="AC20" s="12"/>
      <c r="AE20" s="12"/>
      <c r="AF20" s="12"/>
    </row>
    <row r="21" spans="1:32" ht="12.75" customHeight="1">
      <c r="A21" s="80">
        <v>40398</v>
      </c>
      <c r="B21" s="12" t="s">
        <v>32</v>
      </c>
      <c r="D21" s="36"/>
      <c r="E21" s="14" t="s">
        <v>159</v>
      </c>
      <c r="H21" s="36" t="s">
        <v>186</v>
      </c>
      <c r="J21" s="36" t="s">
        <v>172</v>
      </c>
      <c r="T21" s="6" t="s">
        <v>86</v>
      </c>
      <c r="U21" s="5" t="s">
        <v>115</v>
      </c>
      <c r="V21" s="6"/>
      <c r="AC21" s="12"/>
      <c r="AE21" s="12"/>
      <c r="AF21" s="12"/>
    </row>
    <row r="22" spans="1:32" ht="12.75" customHeight="1">
      <c r="A22" s="80">
        <v>40405</v>
      </c>
      <c r="B22" s="14" t="s">
        <v>12</v>
      </c>
      <c r="D22" s="36"/>
      <c r="E22" s="12" t="s">
        <v>162</v>
      </c>
      <c r="H22" s="36" t="s">
        <v>188</v>
      </c>
      <c r="J22" s="17" t="s">
        <v>233</v>
      </c>
      <c r="M22" t="s">
        <v>199</v>
      </c>
      <c r="T22" s="6" t="s">
        <v>87</v>
      </c>
      <c r="U22" s="5" t="s">
        <v>116</v>
      </c>
      <c r="V22" s="6"/>
      <c r="AC22" s="12"/>
      <c r="AE22" s="12"/>
      <c r="AF22" s="12"/>
    </row>
    <row r="23" spans="1:32" ht="12.75" customHeight="1">
      <c r="A23" s="80">
        <v>40412</v>
      </c>
      <c r="B23" s="5" t="s">
        <v>28</v>
      </c>
      <c r="D23" s="36"/>
      <c r="E23" s="14" t="s">
        <v>12</v>
      </c>
      <c r="H23" s="36" t="s">
        <v>189</v>
      </c>
      <c r="J23" s="17" t="s">
        <v>234</v>
      </c>
      <c r="T23" s="6" t="s">
        <v>88</v>
      </c>
      <c r="U23" s="5" t="s">
        <v>117</v>
      </c>
      <c r="V23" s="6"/>
      <c r="AC23" s="12"/>
      <c r="AE23" s="12"/>
      <c r="AF23" s="12"/>
    </row>
    <row r="24" spans="1:32" ht="12.75" customHeight="1">
      <c r="A24" s="80">
        <v>40419</v>
      </c>
      <c r="B24" s="14" t="s">
        <v>12</v>
      </c>
      <c r="D24" s="36"/>
      <c r="E24" s="5" t="s">
        <v>25</v>
      </c>
      <c r="H24" s="36" t="s">
        <v>190</v>
      </c>
      <c r="J24" s="17" t="s">
        <v>235</v>
      </c>
      <c r="T24" s="6" t="s">
        <v>89</v>
      </c>
      <c r="U24" s="5" t="s">
        <v>118</v>
      </c>
      <c r="V24" s="6"/>
      <c r="AE24" s="12"/>
      <c r="AF24" s="12"/>
    </row>
    <row r="25" spans="1:32" ht="12.75" customHeight="1">
      <c r="A25" s="80">
        <v>40426</v>
      </c>
      <c r="B25" s="14" t="s">
        <v>12</v>
      </c>
      <c r="D25" s="36"/>
      <c r="E25" s="12" t="s">
        <v>28</v>
      </c>
      <c r="H25" s="36" t="s">
        <v>191</v>
      </c>
      <c r="J25" s="17" t="s">
        <v>236</v>
      </c>
      <c r="M25" s="17" t="s">
        <v>198</v>
      </c>
      <c r="T25" s="6" t="s">
        <v>56</v>
      </c>
      <c r="U25" s="5" t="s">
        <v>100</v>
      </c>
      <c r="V25" s="6"/>
      <c r="AE25" s="12"/>
      <c r="AF25" s="12"/>
    </row>
    <row r="26" spans="1:32" ht="12.75" customHeight="1">
      <c r="A26" s="80">
        <v>40428</v>
      </c>
      <c r="B26" s="12" t="s">
        <v>28</v>
      </c>
      <c r="E26" s="14" t="s">
        <v>12</v>
      </c>
      <c r="H26" s="36" t="s">
        <v>192</v>
      </c>
      <c r="J26" s="17" t="s">
        <v>237</v>
      </c>
      <c r="M26" s="5" t="s">
        <v>196</v>
      </c>
      <c r="T26" s="6" t="s">
        <v>55</v>
      </c>
      <c r="U26" s="5" t="s">
        <v>99</v>
      </c>
      <c r="V26" s="6"/>
      <c r="AC26" s="12"/>
      <c r="AE26" s="12"/>
      <c r="AF26" s="12"/>
    </row>
    <row r="27" spans="1:32" ht="12.75" customHeight="1" thickBot="1">
      <c r="T27" s="6" t="s">
        <v>90</v>
      </c>
      <c r="U27" s="5" t="s">
        <v>119</v>
      </c>
      <c r="AC27" s="12"/>
      <c r="AE27" s="12"/>
      <c r="AF27" s="12"/>
    </row>
    <row r="28" spans="1:32" ht="12.75" customHeight="1" thickBot="1">
      <c r="A28" s="164" t="s">
        <v>148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6"/>
      <c r="T28" s="6" t="s">
        <v>91</v>
      </c>
      <c r="U28" s="5" t="s">
        <v>120</v>
      </c>
    </row>
    <row r="29" spans="1:32" ht="12.75" customHeight="1">
      <c r="A29" s="35" t="s">
        <v>151</v>
      </c>
      <c r="B29" s="34" t="s">
        <v>52</v>
      </c>
      <c r="C29" s="34" t="s">
        <v>53</v>
      </c>
      <c r="D29" s="34" t="s">
        <v>54</v>
      </c>
      <c r="E29" s="34" t="s">
        <v>55</v>
      </c>
      <c r="F29" s="34" t="s">
        <v>56</v>
      </c>
      <c r="G29" s="34" t="s">
        <v>57</v>
      </c>
      <c r="H29" s="34" t="s">
        <v>58</v>
      </c>
      <c r="I29" s="34" t="s">
        <v>59</v>
      </c>
      <c r="J29" s="34" t="s">
        <v>60</v>
      </c>
      <c r="K29" s="34" t="s">
        <v>61</v>
      </c>
      <c r="L29" s="34" t="s">
        <v>62</v>
      </c>
      <c r="M29" s="34" t="s">
        <v>63</v>
      </c>
      <c r="N29" s="34" t="s">
        <v>64</v>
      </c>
      <c r="O29" s="34" t="s">
        <v>65</v>
      </c>
      <c r="P29" s="34" t="s">
        <v>66</v>
      </c>
      <c r="Q29" s="34" t="s">
        <v>67</v>
      </c>
      <c r="R29" s="33" t="s">
        <v>68</v>
      </c>
      <c r="T29" s="6" t="s">
        <v>61</v>
      </c>
      <c r="U29" s="5" t="s">
        <v>105</v>
      </c>
    </row>
    <row r="30" spans="1:32" ht="12.75" customHeight="1">
      <c r="A30" s="12" t="s">
        <v>70</v>
      </c>
      <c r="B30" s="6">
        <v>17</v>
      </c>
      <c r="C30" s="8">
        <v>62</v>
      </c>
      <c r="D30" s="8">
        <v>55</v>
      </c>
      <c r="E30" s="6">
        <v>15</v>
      </c>
      <c r="F30" s="8">
        <v>21</v>
      </c>
      <c r="G30" s="6">
        <v>3</v>
      </c>
      <c r="H30" s="6">
        <v>0</v>
      </c>
      <c r="I30" s="6">
        <v>0</v>
      </c>
      <c r="J30" s="6">
        <v>22</v>
      </c>
      <c r="K30" s="8">
        <v>9</v>
      </c>
      <c r="L30" s="6">
        <v>4</v>
      </c>
      <c r="M30" s="6">
        <v>4</v>
      </c>
      <c r="N30" s="8">
        <v>24</v>
      </c>
      <c r="O30" s="26">
        <f t="shared" ref="O30:O44" si="0">SUM(F30/D30)</f>
        <v>0.38181818181818183</v>
      </c>
      <c r="P30" s="26">
        <f t="shared" ref="P30:P43" si="1">SUM(F30,K30)/SUM(D30,K30)</f>
        <v>0.46875</v>
      </c>
      <c r="Q30" s="26">
        <f t="shared" ref="Q30:Q44" si="2">SUM(N30/D30)</f>
        <v>0.43636363636363634</v>
      </c>
      <c r="R30" s="25">
        <f t="shared" ref="R30:R44" si="3">SUM(P30:Q30)</f>
        <v>0.90511363636363629</v>
      </c>
      <c r="T30" s="6" t="s">
        <v>62</v>
      </c>
      <c r="U30" s="5" t="s">
        <v>106</v>
      </c>
      <c r="Y30" s="12"/>
    </row>
    <row r="31" spans="1:32" ht="12.75" customHeight="1">
      <c r="A31" s="5" t="s">
        <v>71</v>
      </c>
      <c r="B31" s="6">
        <v>20</v>
      </c>
      <c r="C31" s="8">
        <v>69</v>
      </c>
      <c r="D31" s="8">
        <v>55</v>
      </c>
      <c r="E31" s="6">
        <v>18</v>
      </c>
      <c r="F31" s="8">
        <v>25</v>
      </c>
      <c r="G31" s="6">
        <v>2</v>
      </c>
      <c r="H31" s="6">
        <v>1</v>
      </c>
      <c r="I31" s="6">
        <v>0</v>
      </c>
      <c r="J31" s="6">
        <v>21</v>
      </c>
      <c r="K31" s="8">
        <v>13</v>
      </c>
      <c r="L31" s="6">
        <v>9</v>
      </c>
      <c r="M31" s="6">
        <v>4</v>
      </c>
      <c r="N31" s="8">
        <v>28</v>
      </c>
      <c r="O31" s="26">
        <f t="shared" si="0"/>
        <v>0.45454545454545453</v>
      </c>
      <c r="P31" s="26">
        <f t="shared" si="1"/>
        <v>0.55882352941176472</v>
      </c>
      <c r="Q31" s="26">
        <f t="shared" si="2"/>
        <v>0.50909090909090904</v>
      </c>
      <c r="R31" s="25">
        <f t="shared" si="3"/>
        <v>1.0679144385026738</v>
      </c>
      <c r="T31" s="6" t="s">
        <v>92</v>
      </c>
      <c r="U31" s="5" t="s">
        <v>121</v>
      </c>
      <c r="Y31" s="12"/>
    </row>
    <row r="32" spans="1:32" ht="12.75" customHeight="1">
      <c r="A32" s="5" t="s">
        <v>72</v>
      </c>
      <c r="B32" s="6">
        <v>19</v>
      </c>
      <c r="C32" s="6">
        <v>71</v>
      </c>
      <c r="D32" s="6">
        <v>61</v>
      </c>
      <c r="E32" s="6">
        <v>22</v>
      </c>
      <c r="F32" s="6">
        <v>24</v>
      </c>
      <c r="G32" s="6">
        <v>1</v>
      </c>
      <c r="H32" s="6">
        <v>0</v>
      </c>
      <c r="I32" s="6">
        <v>0</v>
      </c>
      <c r="J32" s="6">
        <v>24</v>
      </c>
      <c r="K32" s="6">
        <v>10</v>
      </c>
      <c r="L32" s="6">
        <v>3</v>
      </c>
      <c r="M32" s="6">
        <v>2</v>
      </c>
      <c r="N32" s="6">
        <v>25</v>
      </c>
      <c r="O32" s="26">
        <f t="shared" si="0"/>
        <v>0.39344262295081966</v>
      </c>
      <c r="P32" s="26">
        <f t="shared" si="1"/>
        <v>0.47887323943661969</v>
      </c>
      <c r="Q32" s="26">
        <f t="shared" si="2"/>
        <v>0.4098360655737705</v>
      </c>
      <c r="R32" s="25">
        <f t="shared" si="3"/>
        <v>0.88870930501039025</v>
      </c>
      <c r="T32" s="6" t="s">
        <v>93</v>
      </c>
      <c r="U32" s="36" t="s">
        <v>122</v>
      </c>
    </row>
    <row r="33" spans="1:22" ht="12.75" customHeight="1">
      <c r="A33" s="5" t="s">
        <v>73</v>
      </c>
      <c r="B33" s="6">
        <v>13</v>
      </c>
      <c r="C33" s="6">
        <v>38</v>
      </c>
      <c r="D33" s="6">
        <v>34</v>
      </c>
      <c r="E33" s="6">
        <v>9</v>
      </c>
      <c r="F33" s="6">
        <v>15</v>
      </c>
      <c r="G33" s="6">
        <v>0</v>
      </c>
      <c r="H33" s="6">
        <v>1</v>
      </c>
      <c r="I33" s="6">
        <v>0</v>
      </c>
      <c r="J33" s="6">
        <v>9</v>
      </c>
      <c r="K33" s="6">
        <v>3</v>
      </c>
      <c r="L33" s="6">
        <v>1</v>
      </c>
      <c r="M33" s="6">
        <v>2</v>
      </c>
      <c r="N33" s="6">
        <v>17</v>
      </c>
      <c r="O33" s="26">
        <f t="shared" si="0"/>
        <v>0.44117647058823528</v>
      </c>
      <c r="P33" s="26">
        <f t="shared" si="1"/>
        <v>0.48648648648648651</v>
      </c>
      <c r="Q33" s="26">
        <f t="shared" si="2"/>
        <v>0.5</v>
      </c>
      <c r="R33" s="25">
        <f t="shared" si="3"/>
        <v>0.98648648648648651</v>
      </c>
      <c r="T33" s="6" t="s">
        <v>94</v>
      </c>
      <c r="U33" s="5" t="s">
        <v>123</v>
      </c>
    </row>
    <row r="34" spans="1:22" ht="12.75" customHeight="1">
      <c r="A34" s="5" t="s">
        <v>75</v>
      </c>
      <c r="B34" s="6">
        <v>20</v>
      </c>
      <c r="C34" s="6">
        <v>74</v>
      </c>
      <c r="D34" s="6">
        <v>65</v>
      </c>
      <c r="E34" s="6">
        <v>20</v>
      </c>
      <c r="F34" s="6">
        <v>38</v>
      </c>
      <c r="G34" s="6">
        <v>9</v>
      </c>
      <c r="H34" s="6">
        <v>4</v>
      </c>
      <c r="I34" s="6">
        <v>0</v>
      </c>
      <c r="J34" s="6">
        <v>32</v>
      </c>
      <c r="K34" s="6">
        <v>9</v>
      </c>
      <c r="L34" s="6">
        <v>5</v>
      </c>
      <c r="M34" s="6">
        <v>9</v>
      </c>
      <c r="N34" s="6">
        <v>55</v>
      </c>
      <c r="O34" s="26">
        <f t="shared" si="0"/>
        <v>0.58461538461538465</v>
      </c>
      <c r="P34" s="26">
        <f t="shared" si="1"/>
        <v>0.63513513513513509</v>
      </c>
      <c r="Q34" s="26">
        <f t="shared" si="2"/>
        <v>0.84615384615384615</v>
      </c>
      <c r="R34" s="25">
        <f t="shared" si="3"/>
        <v>1.4812889812889813</v>
      </c>
      <c r="T34" s="6" t="s">
        <v>95</v>
      </c>
      <c r="U34" s="12" t="s">
        <v>124</v>
      </c>
      <c r="V34" s="6"/>
    </row>
    <row r="35" spans="1:22" ht="12.75" customHeight="1">
      <c r="A35" s="5" t="s">
        <v>77</v>
      </c>
      <c r="B35" s="6">
        <v>18</v>
      </c>
      <c r="C35" s="6">
        <v>55</v>
      </c>
      <c r="D35" s="6">
        <v>45</v>
      </c>
      <c r="E35" s="6">
        <v>12</v>
      </c>
      <c r="F35" s="6">
        <v>13</v>
      </c>
      <c r="G35" s="6">
        <v>2</v>
      </c>
      <c r="H35" s="6">
        <v>0</v>
      </c>
      <c r="I35" s="6">
        <v>0</v>
      </c>
      <c r="J35" s="6">
        <v>18</v>
      </c>
      <c r="K35" s="6">
        <v>10</v>
      </c>
      <c r="L35" s="6">
        <v>14</v>
      </c>
      <c r="M35" s="6">
        <v>4</v>
      </c>
      <c r="N35" s="6">
        <v>15</v>
      </c>
      <c r="O35" s="26">
        <f t="shared" si="0"/>
        <v>0.28888888888888886</v>
      </c>
      <c r="P35" s="26">
        <f t="shared" si="1"/>
        <v>0.41818181818181815</v>
      </c>
      <c r="Q35" s="26">
        <f t="shared" si="2"/>
        <v>0.33333333333333331</v>
      </c>
      <c r="R35" s="25">
        <f t="shared" si="3"/>
        <v>0.75151515151515147</v>
      </c>
      <c r="T35" s="6" t="s">
        <v>52</v>
      </c>
      <c r="U35" s="36" t="s">
        <v>96</v>
      </c>
    </row>
    <row r="36" spans="1:22" ht="12.75" customHeight="1">
      <c r="A36" s="5" t="s">
        <v>78</v>
      </c>
      <c r="B36" s="6">
        <v>15</v>
      </c>
      <c r="C36" s="6">
        <v>50</v>
      </c>
      <c r="D36" s="6">
        <v>43</v>
      </c>
      <c r="E36" s="6">
        <v>11</v>
      </c>
      <c r="F36" s="6">
        <v>15</v>
      </c>
      <c r="G36" s="6">
        <v>4</v>
      </c>
      <c r="H36" s="6">
        <v>0</v>
      </c>
      <c r="I36" s="6">
        <v>0</v>
      </c>
      <c r="J36" s="6">
        <v>13</v>
      </c>
      <c r="K36" s="6">
        <v>6</v>
      </c>
      <c r="L36" s="6">
        <v>14</v>
      </c>
      <c r="M36" s="6">
        <v>5</v>
      </c>
      <c r="N36" s="6">
        <v>19</v>
      </c>
      <c r="O36" s="26">
        <f t="shared" si="0"/>
        <v>0.34883720930232559</v>
      </c>
      <c r="P36" s="26">
        <f t="shared" si="1"/>
        <v>0.42857142857142855</v>
      </c>
      <c r="Q36" s="26">
        <f t="shared" si="2"/>
        <v>0.44186046511627908</v>
      </c>
      <c r="R36" s="25">
        <f t="shared" si="3"/>
        <v>0.87043189368770757</v>
      </c>
      <c r="T36" s="6" t="s">
        <v>53</v>
      </c>
      <c r="U36" s="5" t="s">
        <v>97</v>
      </c>
    </row>
    <row r="37" spans="1:22" ht="12.75" customHeight="1">
      <c r="A37" s="12" t="s">
        <v>153</v>
      </c>
      <c r="B37" s="6">
        <v>8</v>
      </c>
      <c r="C37" s="6">
        <v>21</v>
      </c>
      <c r="D37" s="6">
        <v>13</v>
      </c>
      <c r="E37" s="6">
        <v>6</v>
      </c>
      <c r="F37" s="6">
        <v>6</v>
      </c>
      <c r="G37" s="6">
        <v>2</v>
      </c>
      <c r="H37" s="6">
        <v>0</v>
      </c>
      <c r="I37" s="6">
        <v>0</v>
      </c>
      <c r="J37" s="6">
        <v>2</v>
      </c>
      <c r="K37" s="6">
        <v>7</v>
      </c>
      <c r="L37" s="6">
        <v>2</v>
      </c>
      <c r="M37" s="6">
        <v>5</v>
      </c>
      <c r="N37" s="6">
        <v>8</v>
      </c>
      <c r="O37" s="26">
        <f t="shared" si="0"/>
        <v>0.46153846153846156</v>
      </c>
      <c r="P37" s="26">
        <f t="shared" si="1"/>
        <v>0.65</v>
      </c>
      <c r="Q37" s="26">
        <f t="shared" si="2"/>
        <v>0.61538461538461542</v>
      </c>
      <c r="R37" s="25">
        <f t="shared" si="3"/>
        <v>1.2653846153846153</v>
      </c>
      <c r="T37" s="6" t="s">
        <v>54</v>
      </c>
      <c r="U37" s="5" t="s">
        <v>98</v>
      </c>
    </row>
    <row r="38" spans="1:22" ht="12.75" customHeight="1">
      <c r="A38" s="5" t="s">
        <v>79</v>
      </c>
      <c r="B38" s="6">
        <v>17</v>
      </c>
      <c r="C38" s="6">
        <v>64</v>
      </c>
      <c r="D38" s="6">
        <v>44</v>
      </c>
      <c r="E38" s="6">
        <v>24</v>
      </c>
      <c r="F38" s="6">
        <v>20</v>
      </c>
      <c r="G38" s="6">
        <v>3</v>
      </c>
      <c r="H38" s="6">
        <v>0</v>
      </c>
      <c r="I38" s="6">
        <v>0</v>
      </c>
      <c r="J38" s="6">
        <v>15</v>
      </c>
      <c r="K38" s="6">
        <v>20</v>
      </c>
      <c r="L38" s="6">
        <v>9</v>
      </c>
      <c r="M38" s="6">
        <v>6</v>
      </c>
      <c r="N38" s="6">
        <v>22</v>
      </c>
      <c r="O38" s="26">
        <f t="shared" si="0"/>
        <v>0.45454545454545453</v>
      </c>
      <c r="P38" s="26">
        <f t="shared" si="1"/>
        <v>0.625</v>
      </c>
      <c r="Q38" s="26">
        <f t="shared" si="2"/>
        <v>0.5</v>
      </c>
      <c r="R38" s="25">
        <f t="shared" si="3"/>
        <v>1.125</v>
      </c>
      <c r="T38" s="6" t="s">
        <v>55</v>
      </c>
      <c r="U38" s="5" t="s">
        <v>99</v>
      </c>
    </row>
    <row r="39" spans="1:22" ht="12.75" customHeight="1">
      <c r="A39" s="5" t="s">
        <v>80</v>
      </c>
      <c r="B39" s="6">
        <v>18</v>
      </c>
      <c r="C39" s="6">
        <v>64</v>
      </c>
      <c r="D39" s="6">
        <v>46</v>
      </c>
      <c r="E39" s="6">
        <v>20</v>
      </c>
      <c r="F39" s="6">
        <v>19</v>
      </c>
      <c r="G39" s="6">
        <v>4</v>
      </c>
      <c r="H39" s="6">
        <v>0</v>
      </c>
      <c r="I39" s="6">
        <v>0</v>
      </c>
      <c r="J39" s="6">
        <v>12</v>
      </c>
      <c r="K39" s="6">
        <v>18</v>
      </c>
      <c r="L39" s="6">
        <v>4</v>
      </c>
      <c r="M39" s="6">
        <v>3</v>
      </c>
      <c r="N39" s="6">
        <v>23</v>
      </c>
      <c r="O39" s="26">
        <f t="shared" si="0"/>
        <v>0.41304347826086957</v>
      </c>
      <c r="P39" s="26">
        <f t="shared" si="1"/>
        <v>0.578125</v>
      </c>
      <c r="Q39" s="26">
        <f t="shared" si="2"/>
        <v>0.5</v>
      </c>
      <c r="R39" s="25">
        <f t="shared" si="3"/>
        <v>1.078125</v>
      </c>
      <c r="T39" s="6" t="s">
        <v>56</v>
      </c>
      <c r="U39" s="5" t="s">
        <v>100</v>
      </c>
    </row>
    <row r="40" spans="1:22" ht="12.75" customHeight="1">
      <c r="A40" s="5" t="s">
        <v>81</v>
      </c>
      <c r="B40" s="6">
        <v>9</v>
      </c>
      <c r="C40" s="6">
        <v>32</v>
      </c>
      <c r="D40" s="6">
        <v>30</v>
      </c>
      <c r="E40" s="6">
        <v>12</v>
      </c>
      <c r="F40" s="6">
        <v>10</v>
      </c>
      <c r="G40" s="6">
        <v>0</v>
      </c>
      <c r="H40" s="6">
        <v>0</v>
      </c>
      <c r="I40" s="6">
        <v>0</v>
      </c>
      <c r="J40" s="6">
        <v>6</v>
      </c>
      <c r="K40" s="6">
        <v>2</v>
      </c>
      <c r="L40" s="6">
        <v>1</v>
      </c>
      <c r="M40" s="6">
        <v>3</v>
      </c>
      <c r="N40" s="6">
        <v>10</v>
      </c>
      <c r="O40" s="26">
        <f t="shared" si="0"/>
        <v>0.33333333333333331</v>
      </c>
      <c r="P40" s="26">
        <f t="shared" si="1"/>
        <v>0.375</v>
      </c>
      <c r="Q40" s="26">
        <f t="shared" si="2"/>
        <v>0.33333333333333331</v>
      </c>
      <c r="R40" s="25">
        <f t="shared" si="3"/>
        <v>0.70833333333333326</v>
      </c>
      <c r="T40" s="6" t="s">
        <v>57</v>
      </c>
      <c r="U40" s="5" t="s">
        <v>101</v>
      </c>
    </row>
    <row r="41" spans="1:22" ht="12.75" customHeight="1">
      <c r="A41" s="5" t="s">
        <v>82</v>
      </c>
      <c r="B41" s="6">
        <v>19</v>
      </c>
      <c r="C41" s="6">
        <v>67</v>
      </c>
      <c r="D41" s="6">
        <v>61</v>
      </c>
      <c r="E41" s="6">
        <v>20</v>
      </c>
      <c r="F41" s="6">
        <v>32</v>
      </c>
      <c r="G41" s="6">
        <v>8</v>
      </c>
      <c r="H41" s="6">
        <v>0</v>
      </c>
      <c r="I41" s="6">
        <v>0</v>
      </c>
      <c r="J41" s="6">
        <v>27</v>
      </c>
      <c r="K41" s="6">
        <v>6</v>
      </c>
      <c r="L41" s="6">
        <v>7</v>
      </c>
      <c r="M41" s="6">
        <v>5</v>
      </c>
      <c r="N41" s="6">
        <v>42</v>
      </c>
      <c r="O41" s="26">
        <f t="shared" si="0"/>
        <v>0.52459016393442626</v>
      </c>
      <c r="P41" s="26">
        <f t="shared" si="1"/>
        <v>0.56716417910447758</v>
      </c>
      <c r="Q41" s="26">
        <f t="shared" si="2"/>
        <v>0.68852459016393441</v>
      </c>
      <c r="R41" s="25">
        <f t="shared" si="3"/>
        <v>1.255688769268412</v>
      </c>
      <c r="T41" s="6" t="s">
        <v>58</v>
      </c>
      <c r="U41" s="5" t="s">
        <v>102</v>
      </c>
    </row>
    <row r="42" spans="1:22" ht="12.75" customHeight="1">
      <c r="A42" s="5" t="s">
        <v>154</v>
      </c>
      <c r="B42" s="6">
        <v>17</v>
      </c>
      <c r="C42" s="6">
        <v>53</v>
      </c>
      <c r="D42" s="6">
        <v>44</v>
      </c>
      <c r="E42" s="6">
        <v>18</v>
      </c>
      <c r="F42" s="6">
        <v>18</v>
      </c>
      <c r="G42" s="6">
        <v>2</v>
      </c>
      <c r="H42" s="6">
        <v>0</v>
      </c>
      <c r="I42" s="6">
        <v>0</v>
      </c>
      <c r="J42" s="6">
        <v>11</v>
      </c>
      <c r="K42" s="6">
        <v>9</v>
      </c>
      <c r="L42" s="6">
        <v>7</v>
      </c>
      <c r="M42" s="6">
        <v>8</v>
      </c>
      <c r="N42" s="6">
        <v>20</v>
      </c>
      <c r="O42" s="26">
        <f t="shared" si="0"/>
        <v>0.40909090909090912</v>
      </c>
      <c r="P42" s="26">
        <f t="shared" si="1"/>
        <v>0.50943396226415094</v>
      </c>
      <c r="Q42" s="26">
        <f t="shared" si="2"/>
        <v>0.45454545454545453</v>
      </c>
      <c r="R42" s="25">
        <f t="shared" si="3"/>
        <v>0.96397941680960542</v>
      </c>
      <c r="T42" s="6" t="s">
        <v>59</v>
      </c>
      <c r="U42" s="5" t="s">
        <v>103</v>
      </c>
    </row>
    <row r="43" spans="1:22" ht="12.75" customHeight="1">
      <c r="A43" s="5" t="s">
        <v>155</v>
      </c>
      <c r="B43" s="6">
        <v>16</v>
      </c>
      <c r="C43" s="6">
        <v>48</v>
      </c>
      <c r="D43" s="6">
        <v>35</v>
      </c>
      <c r="E43" s="6">
        <v>13</v>
      </c>
      <c r="F43" s="6">
        <v>11</v>
      </c>
      <c r="G43" s="6">
        <v>1</v>
      </c>
      <c r="H43" s="6">
        <v>0</v>
      </c>
      <c r="I43" s="6">
        <v>0</v>
      </c>
      <c r="J43" s="6">
        <v>9</v>
      </c>
      <c r="K43" s="6">
        <v>13</v>
      </c>
      <c r="L43" s="6">
        <v>12</v>
      </c>
      <c r="M43" s="6">
        <v>2</v>
      </c>
      <c r="N43" s="6">
        <v>12</v>
      </c>
      <c r="O43" s="26">
        <f t="shared" si="0"/>
        <v>0.31428571428571428</v>
      </c>
      <c r="P43" s="26">
        <f t="shared" si="1"/>
        <v>0.5</v>
      </c>
      <c r="Q43" s="26">
        <f t="shared" si="2"/>
        <v>0.34285714285714286</v>
      </c>
      <c r="R43" s="25">
        <f t="shared" si="3"/>
        <v>0.84285714285714286</v>
      </c>
      <c r="T43" s="6" t="s">
        <v>60</v>
      </c>
      <c r="U43" s="5" t="s">
        <v>104</v>
      </c>
    </row>
    <row r="44" spans="1:22" ht="12.75" customHeight="1">
      <c r="A44" s="24" t="s">
        <v>83</v>
      </c>
      <c r="B44" s="23">
        <v>0</v>
      </c>
      <c r="C44" s="23">
        <f t="shared" ref="C44:N44" si="4">SUM(C30:C43)</f>
        <v>768</v>
      </c>
      <c r="D44" s="23">
        <f t="shared" si="4"/>
        <v>631</v>
      </c>
      <c r="E44" s="23">
        <f t="shared" si="4"/>
        <v>220</v>
      </c>
      <c r="F44" s="23">
        <f t="shared" si="4"/>
        <v>267</v>
      </c>
      <c r="G44" s="23">
        <f t="shared" si="4"/>
        <v>41</v>
      </c>
      <c r="H44" s="23">
        <f t="shared" si="4"/>
        <v>6</v>
      </c>
      <c r="I44" s="23">
        <f t="shared" si="4"/>
        <v>0</v>
      </c>
      <c r="J44" s="23">
        <f t="shared" si="4"/>
        <v>221</v>
      </c>
      <c r="K44" s="23">
        <f t="shared" si="4"/>
        <v>135</v>
      </c>
      <c r="L44" s="23">
        <f t="shared" si="4"/>
        <v>92</v>
      </c>
      <c r="M44" s="23">
        <f t="shared" si="4"/>
        <v>62</v>
      </c>
      <c r="N44" s="23">
        <f t="shared" si="4"/>
        <v>320</v>
      </c>
      <c r="O44" s="22">
        <f t="shared" si="0"/>
        <v>0.42313787638668782</v>
      </c>
      <c r="P44" s="22">
        <f>SUM(F44,K44)/C44</f>
        <v>0.5234375</v>
      </c>
      <c r="Q44" s="22">
        <f t="shared" si="2"/>
        <v>0.50713153724247229</v>
      </c>
      <c r="R44" s="21">
        <f t="shared" si="3"/>
        <v>1.0305690372424723</v>
      </c>
      <c r="T44" s="6" t="s">
        <v>61</v>
      </c>
      <c r="U44" s="5" t="s">
        <v>105</v>
      </c>
    </row>
    <row r="45" spans="1:22" ht="12.75" customHeight="1">
      <c r="A45" s="2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9"/>
      <c r="T45" s="6" t="s">
        <v>62</v>
      </c>
      <c r="U45" s="5" t="s">
        <v>106</v>
      </c>
    </row>
    <row r="46" spans="1:22" ht="12.75" customHeight="1">
      <c r="A46" s="67" t="s">
        <v>152</v>
      </c>
      <c r="B46" s="39" t="s">
        <v>52</v>
      </c>
      <c r="C46" s="39" t="s">
        <v>84</v>
      </c>
      <c r="D46" s="39" t="s">
        <v>85</v>
      </c>
      <c r="E46" s="39" t="s">
        <v>86</v>
      </c>
      <c r="F46" s="39" t="s">
        <v>87</v>
      </c>
      <c r="G46" s="39" t="s">
        <v>88</v>
      </c>
      <c r="H46" s="39" t="s">
        <v>89</v>
      </c>
      <c r="I46" s="39" t="s">
        <v>56</v>
      </c>
      <c r="J46" s="39" t="s">
        <v>55</v>
      </c>
      <c r="K46" s="39" t="s">
        <v>90</v>
      </c>
      <c r="L46" s="39" t="s">
        <v>91</v>
      </c>
      <c r="M46" s="39" t="s">
        <v>61</v>
      </c>
      <c r="N46" s="39" t="s">
        <v>62</v>
      </c>
      <c r="O46" s="39" t="s">
        <v>92</v>
      </c>
      <c r="P46" s="39" t="s">
        <v>93</v>
      </c>
      <c r="Q46" s="39" t="s">
        <v>94</v>
      </c>
      <c r="R46" s="55" t="s">
        <v>95</v>
      </c>
      <c r="T46" s="6" t="s">
        <v>63</v>
      </c>
      <c r="U46" s="5" t="s">
        <v>107</v>
      </c>
    </row>
    <row r="47" spans="1:22" ht="12.75" customHeight="1">
      <c r="A47" s="28" t="s">
        <v>71</v>
      </c>
      <c r="B47" s="46">
        <v>11</v>
      </c>
      <c r="C47" s="46">
        <v>1</v>
      </c>
      <c r="D47" s="46">
        <v>1</v>
      </c>
      <c r="E47" s="46">
        <v>0</v>
      </c>
      <c r="F47" s="46">
        <v>0</v>
      </c>
      <c r="G47" s="31">
        <v>21.7</v>
      </c>
      <c r="H47" s="54">
        <v>108</v>
      </c>
      <c r="I47" s="54">
        <v>15</v>
      </c>
      <c r="J47" s="54">
        <v>11</v>
      </c>
      <c r="K47" s="54">
        <v>5</v>
      </c>
      <c r="L47" s="54">
        <v>0</v>
      </c>
      <c r="M47" s="54">
        <v>9</v>
      </c>
      <c r="N47" s="54">
        <v>17</v>
      </c>
      <c r="O47" s="51">
        <f t="shared" ref="O47:O54" si="5">SUM(K47/G47)*7</f>
        <v>1.6129032258064515</v>
      </c>
      <c r="P47" s="51">
        <f t="shared" ref="P47:P54" si="6">SUM(I47,M47)/G47</f>
        <v>1.1059907834101383</v>
      </c>
      <c r="Q47" s="48">
        <f>SUM(I47/H47)</f>
        <v>0.1388888888888889</v>
      </c>
      <c r="R47" s="49">
        <f t="shared" ref="R47:R54" si="7">SUM(N47/M47)</f>
        <v>1.8888888888888888</v>
      </c>
      <c r="T47" s="6" t="s">
        <v>64</v>
      </c>
      <c r="U47" s="5" t="s">
        <v>108</v>
      </c>
    </row>
    <row r="48" spans="1:22" ht="12.75" customHeight="1">
      <c r="A48" s="32" t="s">
        <v>72</v>
      </c>
      <c r="B48" s="46">
        <v>10</v>
      </c>
      <c r="C48" s="46">
        <v>2</v>
      </c>
      <c r="D48" s="46">
        <v>0</v>
      </c>
      <c r="E48" s="46">
        <v>2</v>
      </c>
      <c r="F48" s="46">
        <v>0</v>
      </c>
      <c r="G48" s="31">
        <v>24.3</v>
      </c>
      <c r="H48" s="54">
        <v>116</v>
      </c>
      <c r="I48" s="54">
        <v>34</v>
      </c>
      <c r="J48" s="54">
        <v>22</v>
      </c>
      <c r="K48" s="54">
        <v>16</v>
      </c>
      <c r="L48" s="54">
        <v>1</v>
      </c>
      <c r="M48" s="54">
        <v>13</v>
      </c>
      <c r="N48" s="54">
        <v>20</v>
      </c>
      <c r="O48" s="51">
        <f t="shared" si="5"/>
        <v>4.6090534979423872</v>
      </c>
      <c r="P48" s="51">
        <f t="shared" si="6"/>
        <v>1.9341563786008229</v>
      </c>
      <c r="Q48" s="48">
        <f>SUM(I48/H48)</f>
        <v>0.29310344827586204</v>
      </c>
      <c r="R48" s="49">
        <f t="shared" si="7"/>
        <v>1.5384615384615385</v>
      </c>
      <c r="T48" s="6" t="s">
        <v>65</v>
      </c>
      <c r="U48" s="5" t="s">
        <v>109</v>
      </c>
    </row>
    <row r="49" spans="1:21" ht="12.75" customHeight="1">
      <c r="A49" s="28" t="s">
        <v>75</v>
      </c>
      <c r="B49" s="46">
        <v>6</v>
      </c>
      <c r="C49" s="46">
        <v>4</v>
      </c>
      <c r="D49" s="46">
        <v>3</v>
      </c>
      <c r="E49" s="46">
        <v>1</v>
      </c>
      <c r="F49" s="46">
        <v>0</v>
      </c>
      <c r="G49" s="31">
        <v>20.3</v>
      </c>
      <c r="H49" s="46">
        <v>101</v>
      </c>
      <c r="I49" s="46">
        <v>19</v>
      </c>
      <c r="J49" s="46">
        <v>19</v>
      </c>
      <c r="K49" s="46">
        <v>16</v>
      </c>
      <c r="L49" s="46">
        <v>2</v>
      </c>
      <c r="M49" s="46">
        <v>16</v>
      </c>
      <c r="N49" s="46">
        <v>30</v>
      </c>
      <c r="O49" s="51">
        <f t="shared" si="5"/>
        <v>5.5172413793103443</v>
      </c>
      <c r="P49" s="51">
        <f t="shared" si="6"/>
        <v>1.7241379310344827</v>
      </c>
      <c r="Q49" s="26">
        <f>SUM(I49/H49)</f>
        <v>0.18811881188118812</v>
      </c>
      <c r="R49" s="49">
        <f t="shared" si="7"/>
        <v>1.875</v>
      </c>
      <c r="T49" s="6" t="s">
        <v>66</v>
      </c>
      <c r="U49" s="5" t="s">
        <v>110</v>
      </c>
    </row>
    <row r="50" spans="1:21" ht="12.75" customHeight="1">
      <c r="A50" s="32" t="s">
        <v>82</v>
      </c>
      <c r="B50" s="46">
        <v>1</v>
      </c>
      <c r="C50" s="46">
        <v>1</v>
      </c>
      <c r="D50" s="46">
        <v>1</v>
      </c>
      <c r="E50" s="46">
        <v>0</v>
      </c>
      <c r="F50" s="46">
        <v>0</v>
      </c>
      <c r="G50" s="31">
        <v>4.3</v>
      </c>
      <c r="H50" s="54">
        <v>25</v>
      </c>
      <c r="I50" s="54">
        <v>5</v>
      </c>
      <c r="J50" s="54">
        <v>5</v>
      </c>
      <c r="K50" s="54">
        <v>5</v>
      </c>
      <c r="L50" s="54">
        <v>1</v>
      </c>
      <c r="M50" s="54">
        <v>6</v>
      </c>
      <c r="N50" s="54">
        <v>4</v>
      </c>
      <c r="O50" s="51">
        <f t="shared" si="5"/>
        <v>8.1395348837209305</v>
      </c>
      <c r="P50" s="51">
        <f t="shared" si="6"/>
        <v>2.558139534883721</v>
      </c>
      <c r="Q50" s="48">
        <f>SUM(I50/(H50-M50))</f>
        <v>0.26315789473684209</v>
      </c>
      <c r="R50" s="49">
        <f t="shared" si="7"/>
        <v>0.66666666666666663</v>
      </c>
      <c r="T50" s="6" t="s">
        <v>67</v>
      </c>
      <c r="U50" s="36" t="s">
        <v>111</v>
      </c>
    </row>
    <row r="51" spans="1:21" ht="12.75" customHeight="1">
      <c r="A51" s="32" t="s">
        <v>79</v>
      </c>
      <c r="B51" s="46">
        <v>5</v>
      </c>
      <c r="C51" s="46">
        <v>1</v>
      </c>
      <c r="D51" s="46">
        <v>1</v>
      </c>
      <c r="E51" s="46">
        <v>0</v>
      </c>
      <c r="F51" s="46">
        <v>0</v>
      </c>
      <c r="G51" s="31">
        <v>13.7</v>
      </c>
      <c r="H51" s="54">
        <v>49</v>
      </c>
      <c r="I51" s="54">
        <v>9</v>
      </c>
      <c r="J51" s="54">
        <v>6</v>
      </c>
      <c r="K51" s="54">
        <v>4</v>
      </c>
      <c r="L51" s="54">
        <v>1</v>
      </c>
      <c r="M51" s="54">
        <v>9</v>
      </c>
      <c r="N51" s="54">
        <v>9</v>
      </c>
      <c r="O51" s="51">
        <f t="shared" si="5"/>
        <v>2.0437956204379564</v>
      </c>
      <c r="P51" s="51">
        <f t="shared" si="6"/>
        <v>1.3138686131386863</v>
      </c>
      <c r="Q51" s="48">
        <f>SUM(I51/H51)</f>
        <v>0.18367346938775511</v>
      </c>
      <c r="R51" s="49">
        <f t="shared" si="7"/>
        <v>1</v>
      </c>
      <c r="T51" s="6" t="s">
        <v>68</v>
      </c>
      <c r="U51" s="12" t="s">
        <v>112</v>
      </c>
    </row>
    <row r="52" spans="1:21" ht="12.75" customHeight="1">
      <c r="A52" s="28" t="s">
        <v>80</v>
      </c>
      <c r="B52" s="46">
        <v>8</v>
      </c>
      <c r="C52" s="46">
        <v>8</v>
      </c>
      <c r="D52" s="46">
        <v>4</v>
      </c>
      <c r="E52" s="46">
        <v>4</v>
      </c>
      <c r="F52" s="46">
        <v>0</v>
      </c>
      <c r="G52" s="31">
        <v>25</v>
      </c>
      <c r="H52" s="54">
        <v>135</v>
      </c>
      <c r="I52" s="54">
        <v>21</v>
      </c>
      <c r="J52" s="54">
        <v>34</v>
      </c>
      <c r="K52" s="54">
        <v>28</v>
      </c>
      <c r="L52" s="54">
        <v>7</v>
      </c>
      <c r="M52" s="54">
        <v>29</v>
      </c>
      <c r="N52" s="54">
        <v>23</v>
      </c>
      <c r="O52" s="51">
        <f t="shared" si="5"/>
        <v>7.8400000000000007</v>
      </c>
      <c r="P52" s="51">
        <f t="shared" si="6"/>
        <v>2</v>
      </c>
      <c r="Q52" s="48">
        <f>SUM(I52/H52)</f>
        <v>0.15555555555555556</v>
      </c>
      <c r="R52" s="49">
        <f t="shared" si="7"/>
        <v>0.7931034482758621</v>
      </c>
      <c r="T52" s="6" t="s">
        <v>52</v>
      </c>
      <c r="U52" s="5" t="s">
        <v>96</v>
      </c>
    </row>
    <row r="53" spans="1:21" ht="12.75" customHeight="1">
      <c r="A53" s="28" t="s">
        <v>81</v>
      </c>
      <c r="B53" s="46">
        <v>5</v>
      </c>
      <c r="C53" s="46">
        <v>3</v>
      </c>
      <c r="D53" s="46">
        <v>2</v>
      </c>
      <c r="E53" s="46">
        <v>0</v>
      </c>
      <c r="F53" s="46">
        <v>0</v>
      </c>
      <c r="G53" s="31">
        <v>18.7</v>
      </c>
      <c r="H53" s="54">
        <v>83</v>
      </c>
      <c r="I53" s="54">
        <v>16</v>
      </c>
      <c r="J53" s="54">
        <v>14</v>
      </c>
      <c r="K53" s="54">
        <v>13</v>
      </c>
      <c r="L53" s="54">
        <v>8</v>
      </c>
      <c r="M53" s="54">
        <v>14</v>
      </c>
      <c r="N53" s="54">
        <v>18</v>
      </c>
      <c r="O53" s="51">
        <f t="shared" si="5"/>
        <v>4.8663101604278074</v>
      </c>
      <c r="P53" s="51">
        <f t="shared" si="6"/>
        <v>1.6042780748663101</v>
      </c>
      <c r="Q53" s="48">
        <f>SUM(I53/H53)</f>
        <v>0.19277108433734941</v>
      </c>
      <c r="R53" s="49">
        <f t="shared" si="7"/>
        <v>1.2857142857142858</v>
      </c>
      <c r="T53" s="6" t="s">
        <v>84</v>
      </c>
      <c r="U53" s="5" t="s">
        <v>113</v>
      </c>
    </row>
    <row r="54" spans="1:21" ht="12.75" customHeight="1" thickBot="1">
      <c r="A54" s="62" t="s">
        <v>83</v>
      </c>
      <c r="B54" s="63">
        <v>1</v>
      </c>
      <c r="C54" s="63">
        <f t="shared" ref="C54:N54" ca="1" si="8">SUM(C47:C55)</f>
        <v>20</v>
      </c>
      <c r="D54" s="63">
        <f t="shared" ca="1" si="8"/>
        <v>12</v>
      </c>
      <c r="E54" s="63">
        <f t="shared" ca="1" si="8"/>
        <v>7</v>
      </c>
      <c r="F54" s="63">
        <f t="shared" ca="1" si="8"/>
        <v>0</v>
      </c>
      <c r="G54" s="64">
        <f t="shared" ca="1" si="8"/>
        <v>128</v>
      </c>
      <c r="H54" s="63">
        <f t="shared" ca="1" si="8"/>
        <v>617</v>
      </c>
      <c r="I54" s="63">
        <f t="shared" ca="1" si="8"/>
        <v>119</v>
      </c>
      <c r="J54" s="63">
        <f t="shared" ca="1" si="8"/>
        <v>111</v>
      </c>
      <c r="K54" s="63">
        <f t="shared" ca="1" si="8"/>
        <v>87</v>
      </c>
      <c r="L54" s="63">
        <f t="shared" ca="1" si="8"/>
        <v>20</v>
      </c>
      <c r="M54" s="63">
        <f t="shared" ca="1" si="8"/>
        <v>96</v>
      </c>
      <c r="N54" s="63">
        <f t="shared" ca="1" si="8"/>
        <v>121</v>
      </c>
      <c r="O54" s="65">
        <f t="shared" ca="1" si="5"/>
        <v>4.7578125</v>
      </c>
      <c r="P54" s="65">
        <f t="shared" ca="1" si="6"/>
        <v>1.6796875</v>
      </c>
      <c r="Q54" s="63">
        <f ca="1">SUM(I54/H54)</f>
        <v>0.19286871961102106</v>
      </c>
      <c r="R54" s="66">
        <f t="shared" ca="1" si="7"/>
        <v>1.2604166666666667</v>
      </c>
      <c r="T54" s="6" t="s">
        <v>85</v>
      </c>
      <c r="U54" s="5" t="s">
        <v>114</v>
      </c>
    </row>
    <row r="55" spans="1:21" ht="12.75" customHeight="1">
      <c r="A55" s="28"/>
      <c r="B55" s="50"/>
      <c r="C55" s="50"/>
      <c r="D55" s="50"/>
      <c r="E55" s="50"/>
      <c r="F55" s="50"/>
      <c r="G55" s="56"/>
      <c r="H55" s="57"/>
      <c r="I55" s="57"/>
      <c r="J55" s="57"/>
      <c r="K55" s="57"/>
      <c r="L55" s="57"/>
      <c r="M55" s="57"/>
      <c r="N55" s="57"/>
      <c r="O55" s="51"/>
      <c r="P55" s="51"/>
      <c r="Q55" s="45"/>
      <c r="R55" s="52"/>
      <c r="T55" s="6" t="s">
        <v>86</v>
      </c>
      <c r="U55" s="5" t="s">
        <v>115</v>
      </c>
    </row>
    <row r="56" spans="1:21" ht="12.75" customHeight="1" thickBot="1">
      <c r="A56" s="69" t="s">
        <v>149</v>
      </c>
      <c r="T56" s="6" t="s">
        <v>87</v>
      </c>
      <c r="U56" s="5" t="s">
        <v>116</v>
      </c>
    </row>
    <row r="57" spans="1:21" ht="12.75" customHeight="1">
      <c r="A57" s="35" t="s">
        <v>151</v>
      </c>
      <c r="B57" s="34" t="s">
        <v>52</v>
      </c>
      <c r="C57" s="34" t="s">
        <v>53</v>
      </c>
      <c r="D57" s="34" t="s">
        <v>54</v>
      </c>
      <c r="E57" s="34" t="s">
        <v>55</v>
      </c>
      <c r="F57" s="34" t="s">
        <v>56</v>
      </c>
      <c r="G57" s="34" t="s">
        <v>57</v>
      </c>
      <c r="H57" s="34" t="s">
        <v>58</v>
      </c>
      <c r="I57" s="34" t="s">
        <v>59</v>
      </c>
      <c r="J57" s="34" t="s">
        <v>60</v>
      </c>
      <c r="K57" s="34" t="s">
        <v>61</v>
      </c>
      <c r="L57" s="34" t="s">
        <v>62</v>
      </c>
      <c r="M57" s="34" t="s">
        <v>63</v>
      </c>
      <c r="N57" s="34" t="s">
        <v>64</v>
      </c>
      <c r="O57" s="34" t="s">
        <v>65</v>
      </c>
      <c r="P57" s="34" t="s">
        <v>66</v>
      </c>
      <c r="Q57" s="34" t="s">
        <v>67</v>
      </c>
      <c r="R57" s="33" t="s">
        <v>68</v>
      </c>
      <c r="T57" s="6" t="s">
        <v>88</v>
      </c>
      <c r="U57" s="5" t="s">
        <v>117</v>
      </c>
    </row>
    <row r="58" spans="1:21" ht="12.75" customHeight="1">
      <c r="A58" s="32" t="s">
        <v>70</v>
      </c>
      <c r="B58" s="46">
        <v>13</v>
      </c>
      <c r="C58" s="54">
        <v>46</v>
      </c>
      <c r="D58" s="54">
        <v>38</v>
      </c>
      <c r="E58" s="46">
        <v>11</v>
      </c>
      <c r="F58" s="54">
        <v>17</v>
      </c>
      <c r="G58" s="46">
        <v>2</v>
      </c>
      <c r="H58" s="46">
        <v>0</v>
      </c>
      <c r="I58" s="46">
        <v>0</v>
      </c>
      <c r="J58" s="46">
        <v>18</v>
      </c>
      <c r="K58" s="54">
        <v>8</v>
      </c>
      <c r="L58" s="46">
        <v>2</v>
      </c>
      <c r="M58" s="46">
        <v>4</v>
      </c>
      <c r="N58" s="54">
        <v>19</v>
      </c>
      <c r="O58" s="26">
        <f>SUM(F58/D58)</f>
        <v>0.44736842105263158</v>
      </c>
      <c r="P58" s="26">
        <f t="shared" ref="P58:P71" si="9">SUM(F58,K58)/C58</f>
        <v>0.54347826086956519</v>
      </c>
      <c r="Q58" s="26">
        <f t="shared" ref="Q58:Q66" si="10">SUM(N58/D58)</f>
        <v>0.5</v>
      </c>
      <c r="R58" s="25">
        <f t="shared" ref="R58:R71" si="11">SUM(P58:Q58)</f>
        <v>1.0434782608695652</v>
      </c>
      <c r="T58" s="6" t="s">
        <v>89</v>
      </c>
      <c r="U58" s="5" t="s">
        <v>118</v>
      </c>
    </row>
    <row r="59" spans="1:21" ht="12.75" customHeight="1">
      <c r="A59" s="28" t="s">
        <v>71</v>
      </c>
      <c r="B59" s="46">
        <v>15</v>
      </c>
      <c r="C59" s="54">
        <v>51</v>
      </c>
      <c r="D59" s="54">
        <v>39</v>
      </c>
      <c r="E59" s="46">
        <v>13</v>
      </c>
      <c r="F59" s="54">
        <v>20</v>
      </c>
      <c r="G59" s="46">
        <v>1</v>
      </c>
      <c r="H59" s="46">
        <v>1</v>
      </c>
      <c r="I59" s="46">
        <v>0</v>
      </c>
      <c r="J59" s="46">
        <v>19</v>
      </c>
      <c r="K59" s="54">
        <v>11</v>
      </c>
      <c r="L59" s="46">
        <v>4</v>
      </c>
      <c r="M59" s="46">
        <v>4</v>
      </c>
      <c r="N59" s="54">
        <v>23</v>
      </c>
      <c r="O59" s="26">
        <f>SUM(F59/D59)</f>
        <v>0.51282051282051277</v>
      </c>
      <c r="P59" s="26">
        <f t="shared" si="9"/>
        <v>0.60784313725490191</v>
      </c>
      <c r="Q59" s="26">
        <f t="shared" si="10"/>
        <v>0.58974358974358976</v>
      </c>
      <c r="R59" s="25">
        <f t="shared" si="11"/>
        <v>1.1975867269984917</v>
      </c>
      <c r="T59" s="6" t="s">
        <v>56</v>
      </c>
      <c r="U59" s="5" t="s">
        <v>100</v>
      </c>
    </row>
    <row r="60" spans="1:21" ht="12.75" customHeight="1">
      <c r="A60" s="28" t="s">
        <v>72</v>
      </c>
      <c r="B60" s="46">
        <v>14</v>
      </c>
      <c r="C60" s="46">
        <v>51</v>
      </c>
      <c r="D60" s="46">
        <v>42</v>
      </c>
      <c r="E60" s="46">
        <v>17</v>
      </c>
      <c r="F60" s="46">
        <v>18</v>
      </c>
      <c r="G60" s="46">
        <v>1</v>
      </c>
      <c r="H60" s="46">
        <v>0</v>
      </c>
      <c r="I60" s="46">
        <v>0</v>
      </c>
      <c r="J60" s="46">
        <v>16</v>
      </c>
      <c r="K60" s="46">
        <v>9</v>
      </c>
      <c r="L60" s="46">
        <v>1</v>
      </c>
      <c r="M60" s="46">
        <v>2</v>
      </c>
      <c r="N60" s="46">
        <v>19</v>
      </c>
      <c r="O60" s="26">
        <f t="shared" ref="O60:O65" si="12">SUM(F60/D60)</f>
        <v>0.42857142857142855</v>
      </c>
      <c r="P60" s="26">
        <f t="shared" si="9"/>
        <v>0.52941176470588236</v>
      </c>
      <c r="Q60" s="26">
        <f t="shared" si="10"/>
        <v>0.45238095238095238</v>
      </c>
      <c r="R60" s="25">
        <f t="shared" si="11"/>
        <v>0.9817927170868348</v>
      </c>
      <c r="T60" s="6" t="s">
        <v>55</v>
      </c>
      <c r="U60" s="5" t="s">
        <v>99</v>
      </c>
    </row>
    <row r="61" spans="1:21" ht="12.75" customHeight="1">
      <c r="A61" s="28" t="s">
        <v>73</v>
      </c>
      <c r="B61" s="46">
        <v>9</v>
      </c>
      <c r="C61" s="46">
        <v>25</v>
      </c>
      <c r="D61" s="46">
        <v>22</v>
      </c>
      <c r="E61" s="46">
        <v>5</v>
      </c>
      <c r="F61" s="46">
        <v>10</v>
      </c>
      <c r="G61" s="46">
        <v>0</v>
      </c>
      <c r="H61" s="46">
        <v>0</v>
      </c>
      <c r="I61" s="46">
        <v>0</v>
      </c>
      <c r="J61" s="46">
        <v>6</v>
      </c>
      <c r="K61" s="46">
        <v>2</v>
      </c>
      <c r="L61" s="46">
        <v>1</v>
      </c>
      <c r="M61" s="46">
        <v>1</v>
      </c>
      <c r="N61" s="46">
        <v>10</v>
      </c>
      <c r="O61" s="26">
        <f t="shared" si="12"/>
        <v>0.45454545454545453</v>
      </c>
      <c r="P61" s="26">
        <f t="shared" si="9"/>
        <v>0.48</v>
      </c>
      <c r="Q61" s="26">
        <f t="shared" si="10"/>
        <v>0.45454545454545453</v>
      </c>
      <c r="R61" s="25">
        <f t="shared" si="11"/>
        <v>0.93454545454545457</v>
      </c>
      <c r="T61" s="6" t="s">
        <v>90</v>
      </c>
      <c r="U61" s="5" t="s">
        <v>119</v>
      </c>
    </row>
    <row r="62" spans="1:21" ht="12.75" customHeight="1">
      <c r="A62" s="28" t="s">
        <v>75</v>
      </c>
      <c r="B62" s="46">
        <v>15</v>
      </c>
      <c r="C62" s="46">
        <v>55</v>
      </c>
      <c r="D62" s="46">
        <v>50</v>
      </c>
      <c r="E62" s="46">
        <v>15</v>
      </c>
      <c r="F62" s="46">
        <v>31</v>
      </c>
      <c r="G62" s="46">
        <v>7</v>
      </c>
      <c r="H62" s="46">
        <v>3</v>
      </c>
      <c r="I62" s="46">
        <v>0</v>
      </c>
      <c r="J62" s="46">
        <v>25</v>
      </c>
      <c r="K62" s="46">
        <v>5</v>
      </c>
      <c r="L62" s="46">
        <v>5</v>
      </c>
      <c r="M62" s="46">
        <v>7</v>
      </c>
      <c r="N62" s="46">
        <v>44</v>
      </c>
      <c r="O62" s="26">
        <f t="shared" si="12"/>
        <v>0.62</v>
      </c>
      <c r="P62" s="26">
        <f t="shared" si="9"/>
        <v>0.65454545454545454</v>
      </c>
      <c r="Q62" s="26">
        <f t="shared" si="10"/>
        <v>0.88</v>
      </c>
      <c r="R62" s="25">
        <f t="shared" si="11"/>
        <v>1.5345454545454547</v>
      </c>
      <c r="T62" s="6" t="s">
        <v>91</v>
      </c>
      <c r="U62" s="5" t="s">
        <v>120</v>
      </c>
    </row>
    <row r="63" spans="1:21" ht="12.75" customHeight="1">
      <c r="A63" s="28" t="s">
        <v>77</v>
      </c>
      <c r="B63" s="46">
        <v>14</v>
      </c>
      <c r="C63" s="46">
        <v>40</v>
      </c>
      <c r="D63" s="46">
        <v>34</v>
      </c>
      <c r="E63" s="46">
        <v>10</v>
      </c>
      <c r="F63" s="46">
        <v>11</v>
      </c>
      <c r="G63" s="46">
        <v>1</v>
      </c>
      <c r="H63" s="46">
        <v>0</v>
      </c>
      <c r="I63" s="46">
        <v>0</v>
      </c>
      <c r="J63" s="46">
        <v>15</v>
      </c>
      <c r="K63" s="46">
        <v>6</v>
      </c>
      <c r="L63" s="46">
        <v>9</v>
      </c>
      <c r="M63" s="46">
        <v>4</v>
      </c>
      <c r="N63" s="46">
        <v>12</v>
      </c>
      <c r="O63" s="26">
        <f t="shared" si="12"/>
        <v>0.3235294117647059</v>
      </c>
      <c r="P63" s="26">
        <f t="shared" si="9"/>
        <v>0.42499999999999999</v>
      </c>
      <c r="Q63" s="26">
        <f t="shared" si="10"/>
        <v>0.35294117647058826</v>
      </c>
      <c r="R63" s="25">
        <f t="shared" si="11"/>
        <v>0.77794117647058825</v>
      </c>
      <c r="T63" s="6" t="s">
        <v>61</v>
      </c>
      <c r="U63" s="5" t="s">
        <v>105</v>
      </c>
    </row>
    <row r="64" spans="1:21" ht="12.75" customHeight="1">
      <c r="A64" s="28" t="s">
        <v>78</v>
      </c>
      <c r="B64" s="46">
        <v>12</v>
      </c>
      <c r="C64" s="46">
        <v>39</v>
      </c>
      <c r="D64" s="46">
        <v>34</v>
      </c>
      <c r="E64" s="46">
        <v>9</v>
      </c>
      <c r="F64" s="46">
        <v>10</v>
      </c>
      <c r="G64" s="46">
        <v>2</v>
      </c>
      <c r="H64" s="46">
        <v>0</v>
      </c>
      <c r="I64" s="46">
        <v>0</v>
      </c>
      <c r="J64" s="46">
        <v>9</v>
      </c>
      <c r="K64" s="46">
        <v>5</v>
      </c>
      <c r="L64" s="46">
        <v>13</v>
      </c>
      <c r="M64" s="46">
        <v>4</v>
      </c>
      <c r="N64" s="46">
        <v>12</v>
      </c>
      <c r="O64" s="26">
        <f t="shared" si="12"/>
        <v>0.29411764705882354</v>
      </c>
      <c r="P64" s="26">
        <f t="shared" si="9"/>
        <v>0.38461538461538464</v>
      </c>
      <c r="Q64" s="26">
        <f t="shared" si="10"/>
        <v>0.35294117647058826</v>
      </c>
      <c r="R64" s="25">
        <f t="shared" si="11"/>
        <v>0.73755656108597289</v>
      </c>
      <c r="T64" s="6" t="s">
        <v>62</v>
      </c>
      <c r="U64" s="5" t="s">
        <v>106</v>
      </c>
    </row>
    <row r="65" spans="1:21" ht="12.75" customHeight="1">
      <c r="A65" s="32" t="s">
        <v>153</v>
      </c>
      <c r="B65" s="46">
        <v>8</v>
      </c>
      <c r="C65" s="46">
        <v>21</v>
      </c>
      <c r="D65" s="46">
        <v>13</v>
      </c>
      <c r="E65" s="46">
        <v>6</v>
      </c>
      <c r="F65" s="46">
        <v>6</v>
      </c>
      <c r="G65" s="46">
        <v>2</v>
      </c>
      <c r="H65" s="46">
        <v>0</v>
      </c>
      <c r="I65" s="46">
        <v>0</v>
      </c>
      <c r="J65" s="46">
        <v>2</v>
      </c>
      <c r="K65" s="46">
        <v>7</v>
      </c>
      <c r="L65" s="46">
        <v>2</v>
      </c>
      <c r="M65" s="46">
        <v>5</v>
      </c>
      <c r="N65" s="46">
        <v>8</v>
      </c>
      <c r="O65" s="26">
        <f t="shared" si="12"/>
        <v>0.46153846153846156</v>
      </c>
      <c r="P65" s="26">
        <f t="shared" si="9"/>
        <v>0.61904761904761907</v>
      </c>
      <c r="Q65" s="26">
        <f t="shared" si="10"/>
        <v>0.61538461538461542</v>
      </c>
      <c r="R65" s="25">
        <f t="shared" si="11"/>
        <v>1.2344322344322345</v>
      </c>
      <c r="T65" s="6" t="s">
        <v>92</v>
      </c>
      <c r="U65" s="5" t="s">
        <v>121</v>
      </c>
    </row>
    <row r="66" spans="1:21" ht="12.75" customHeight="1">
      <c r="A66" s="28" t="s">
        <v>79</v>
      </c>
      <c r="B66" s="46">
        <v>12</v>
      </c>
      <c r="C66" s="46">
        <v>44</v>
      </c>
      <c r="D66" s="46">
        <v>32</v>
      </c>
      <c r="E66" s="46">
        <v>18</v>
      </c>
      <c r="F66" s="46">
        <v>18</v>
      </c>
      <c r="G66" s="46">
        <v>3</v>
      </c>
      <c r="H66" s="46">
        <v>0</v>
      </c>
      <c r="I66" s="46">
        <v>0</v>
      </c>
      <c r="J66" s="46">
        <v>13</v>
      </c>
      <c r="K66" s="46">
        <v>12</v>
      </c>
      <c r="L66" s="46">
        <v>6</v>
      </c>
      <c r="M66" s="46">
        <v>5</v>
      </c>
      <c r="N66" s="46">
        <v>20</v>
      </c>
      <c r="O66" s="26">
        <f t="shared" ref="O66:O72" si="13">SUM(F66/D66)</f>
        <v>0.5625</v>
      </c>
      <c r="P66" s="26">
        <f t="shared" si="9"/>
        <v>0.68181818181818177</v>
      </c>
      <c r="Q66" s="26">
        <f t="shared" si="10"/>
        <v>0.625</v>
      </c>
      <c r="R66" s="25">
        <f t="shared" si="11"/>
        <v>1.3068181818181817</v>
      </c>
      <c r="T66" s="6" t="s">
        <v>93</v>
      </c>
      <c r="U66" s="36" t="s">
        <v>122</v>
      </c>
    </row>
    <row r="67" spans="1:21" ht="12.75" customHeight="1">
      <c r="A67" s="28" t="s">
        <v>80</v>
      </c>
      <c r="B67" s="46">
        <v>14</v>
      </c>
      <c r="C67" s="46">
        <v>49</v>
      </c>
      <c r="D67" s="46">
        <v>33</v>
      </c>
      <c r="E67" s="46">
        <v>17</v>
      </c>
      <c r="F67" s="46">
        <v>15</v>
      </c>
      <c r="G67" s="46">
        <v>3</v>
      </c>
      <c r="H67" s="46">
        <v>0</v>
      </c>
      <c r="I67" s="46">
        <v>0</v>
      </c>
      <c r="J67" s="46">
        <v>7</v>
      </c>
      <c r="K67" s="46">
        <v>16</v>
      </c>
      <c r="L67" s="46">
        <v>2</v>
      </c>
      <c r="M67" s="46">
        <v>2</v>
      </c>
      <c r="N67" s="46">
        <v>18</v>
      </c>
      <c r="O67" s="26">
        <f t="shared" si="13"/>
        <v>0.45454545454545453</v>
      </c>
      <c r="P67" s="26">
        <f t="shared" si="9"/>
        <v>0.63265306122448983</v>
      </c>
      <c r="Q67" s="26">
        <f t="shared" ref="Q67:Q72" si="14">SUM(N67/D67)</f>
        <v>0.54545454545454541</v>
      </c>
      <c r="R67" s="25">
        <f t="shared" si="11"/>
        <v>1.1781076066790352</v>
      </c>
      <c r="T67" s="6" t="s">
        <v>94</v>
      </c>
      <c r="U67" s="5" t="s">
        <v>123</v>
      </c>
    </row>
    <row r="68" spans="1:21" ht="12.75" customHeight="1">
      <c r="A68" s="28" t="s">
        <v>81</v>
      </c>
      <c r="B68" s="46">
        <v>6</v>
      </c>
      <c r="C68" s="46">
        <v>22</v>
      </c>
      <c r="D68" s="46">
        <v>21</v>
      </c>
      <c r="E68" s="46">
        <v>8</v>
      </c>
      <c r="F68" s="46">
        <v>7</v>
      </c>
      <c r="G68" s="46">
        <v>0</v>
      </c>
      <c r="H68" s="46">
        <v>0</v>
      </c>
      <c r="I68" s="46">
        <v>0</v>
      </c>
      <c r="J68" s="46">
        <v>4</v>
      </c>
      <c r="K68" s="46">
        <v>1</v>
      </c>
      <c r="L68" s="46">
        <v>0</v>
      </c>
      <c r="M68" s="46">
        <v>3</v>
      </c>
      <c r="N68" s="46">
        <v>7</v>
      </c>
      <c r="O68" s="26">
        <f t="shared" si="13"/>
        <v>0.33333333333333331</v>
      </c>
      <c r="P68" s="26">
        <f t="shared" si="9"/>
        <v>0.36363636363636365</v>
      </c>
      <c r="Q68" s="26">
        <f t="shared" si="14"/>
        <v>0.33333333333333331</v>
      </c>
      <c r="R68" s="25">
        <f t="shared" si="11"/>
        <v>0.69696969696969702</v>
      </c>
      <c r="T68" s="6" t="s">
        <v>95</v>
      </c>
      <c r="U68" s="12" t="s">
        <v>124</v>
      </c>
    </row>
    <row r="69" spans="1:21" ht="12.75" customHeight="1">
      <c r="A69" s="28" t="s">
        <v>82</v>
      </c>
      <c r="B69" s="46">
        <v>15</v>
      </c>
      <c r="C69" s="46">
        <v>53</v>
      </c>
      <c r="D69" s="46">
        <v>47</v>
      </c>
      <c r="E69" s="46">
        <v>16</v>
      </c>
      <c r="F69" s="46">
        <v>27</v>
      </c>
      <c r="G69" s="46">
        <v>7</v>
      </c>
      <c r="H69" s="46">
        <v>1</v>
      </c>
      <c r="I69" s="46">
        <v>0</v>
      </c>
      <c r="J69" s="46">
        <v>22</v>
      </c>
      <c r="K69" s="46">
        <v>6</v>
      </c>
      <c r="L69" s="46">
        <v>5</v>
      </c>
      <c r="M69" s="46">
        <v>5</v>
      </c>
      <c r="N69" s="46">
        <v>36</v>
      </c>
      <c r="O69" s="26">
        <f t="shared" si="13"/>
        <v>0.57446808510638303</v>
      </c>
      <c r="P69" s="26">
        <f t="shared" si="9"/>
        <v>0.62264150943396224</v>
      </c>
      <c r="Q69" s="26">
        <f t="shared" si="14"/>
        <v>0.76595744680851063</v>
      </c>
      <c r="R69" s="25">
        <f t="shared" si="11"/>
        <v>1.3885989562424728</v>
      </c>
      <c r="T69" s="6" t="s">
        <v>52</v>
      </c>
      <c r="U69" s="36" t="s">
        <v>96</v>
      </c>
    </row>
    <row r="70" spans="1:21" ht="12.75" customHeight="1">
      <c r="A70" s="28" t="s">
        <v>154</v>
      </c>
      <c r="B70" s="46">
        <v>14</v>
      </c>
      <c r="C70" s="46">
        <v>42</v>
      </c>
      <c r="D70" s="46">
        <v>35</v>
      </c>
      <c r="E70" s="46">
        <v>15</v>
      </c>
      <c r="F70" s="46">
        <v>15</v>
      </c>
      <c r="G70" s="46">
        <v>2</v>
      </c>
      <c r="H70" s="46">
        <v>0</v>
      </c>
      <c r="I70" s="46">
        <v>0</v>
      </c>
      <c r="J70" s="46">
        <v>8</v>
      </c>
      <c r="K70" s="46">
        <v>7</v>
      </c>
      <c r="L70" s="46">
        <v>3</v>
      </c>
      <c r="M70" s="46">
        <v>6</v>
      </c>
      <c r="N70" s="46">
        <v>17</v>
      </c>
      <c r="O70" s="26">
        <f t="shared" si="13"/>
        <v>0.42857142857142855</v>
      </c>
      <c r="P70" s="26">
        <f t="shared" si="9"/>
        <v>0.52380952380952384</v>
      </c>
      <c r="Q70" s="26">
        <f t="shared" si="14"/>
        <v>0.48571428571428571</v>
      </c>
      <c r="R70" s="25">
        <f t="shared" si="11"/>
        <v>1.0095238095238095</v>
      </c>
      <c r="T70" s="6" t="s">
        <v>53</v>
      </c>
      <c r="U70" s="5" t="s">
        <v>97</v>
      </c>
    </row>
    <row r="71" spans="1:21" ht="12.75" customHeight="1">
      <c r="A71" s="28" t="s">
        <v>155</v>
      </c>
      <c r="B71" s="46">
        <v>14</v>
      </c>
      <c r="C71" s="46">
        <v>44</v>
      </c>
      <c r="D71" s="46">
        <v>32</v>
      </c>
      <c r="E71" s="46">
        <v>11</v>
      </c>
      <c r="F71" s="46">
        <v>9</v>
      </c>
      <c r="G71" s="46">
        <v>1</v>
      </c>
      <c r="H71" s="46">
        <v>0</v>
      </c>
      <c r="I71" s="46">
        <v>0</v>
      </c>
      <c r="J71" s="46">
        <v>8</v>
      </c>
      <c r="K71" s="46">
        <v>12</v>
      </c>
      <c r="L71" s="46">
        <v>11</v>
      </c>
      <c r="M71" s="46">
        <v>1</v>
      </c>
      <c r="N71" s="46">
        <v>10</v>
      </c>
      <c r="O71" s="26">
        <f t="shared" si="13"/>
        <v>0.28125</v>
      </c>
      <c r="P71" s="26">
        <f t="shared" si="9"/>
        <v>0.47727272727272729</v>
      </c>
      <c r="Q71" s="26">
        <f t="shared" si="14"/>
        <v>0.3125</v>
      </c>
      <c r="R71" s="25">
        <f t="shared" si="11"/>
        <v>0.78977272727272729</v>
      </c>
      <c r="T71" s="6" t="s">
        <v>54</v>
      </c>
      <c r="U71" s="5" t="s">
        <v>98</v>
      </c>
    </row>
    <row r="72" spans="1:21" ht="12.75" customHeight="1">
      <c r="A72" s="24" t="s">
        <v>83</v>
      </c>
      <c r="B72" s="23">
        <v>0</v>
      </c>
      <c r="C72" s="23">
        <f t="shared" ref="C72:N72" si="15">SUM(C58:C71)</f>
        <v>582</v>
      </c>
      <c r="D72" s="23">
        <f t="shared" si="15"/>
        <v>472</v>
      </c>
      <c r="E72" s="23">
        <f t="shared" si="15"/>
        <v>171</v>
      </c>
      <c r="F72" s="23">
        <f t="shared" si="15"/>
        <v>214</v>
      </c>
      <c r="G72" s="23">
        <f t="shared" si="15"/>
        <v>32</v>
      </c>
      <c r="H72" s="23">
        <f t="shared" si="15"/>
        <v>5</v>
      </c>
      <c r="I72" s="23">
        <f t="shared" si="15"/>
        <v>0</v>
      </c>
      <c r="J72" s="23">
        <f t="shared" si="15"/>
        <v>172</v>
      </c>
      <c r="K72" s="23">
        <f t="shared" si="15"/>
        <v>107</v>
      </c>
      <c r="L72" s="23">
        <f t="shared" si="15"/>
        <v>64</v>
      </c>
      <c r="M72" s="23">
        <f t="shared" si="15"/>
        <v>53</v>
      </c>
      <c r="N72" s="23">
        <f t="shared" si="15"/>
        <v>255</v>
      </c>
      <c r="O72" s="22">
        <f t="shared" si="13"/>
        <v>0.45338983050847459</v>
      </c>
      <c r="P72" s="22">
        <f>SUM(F72,K72)/C72</f>
        <v>0.55154639175257736</v>
      </c>
      <c r="Q72" s="22">
        <f t="shared" si="14"/>
        <v>0.5402542372881356</v>
      </c>
      <c r="R72" s="21">
        <f>SUM(P72:Q72)</f>
        <v>1.091800629040713</v>
      </c>
      <c r="T72" s="6" t="s">
        <v>55</v>
      </c>
      <c r="U72" s="5" t="s">
        <v>99</v>
      </c>
    </row>
    <row r="73" spans="1:21" ht="12.75" customHeight="1">
      <c r="A73" s="2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9"/>
      <c r="T73" s="6" t="s">
        <v>56</v>
      </c>
      <c r="U73" s="5" t="s">
        <v>100</v>
      </c>
    </row>
    <row r="74" spans="1:21" ht="12.75" customHeight="1">
      <c r="A74" s="67" t="s">
        <v>152</v>
      </c>
      <c r="B74" s="39" t="s">
        <v>52</v>
      </c>
      <c r="C74" s="39" t="s">
        <v>84</v>
      </c>
      <c r="D74" s="39" t="s">
        <v>85</v>
      </c>
      <c r="E74" s="39" t="s">
        <v>86</v>
      </c>
      <c r="F74" s="39" t="s">
        <v>87</v>
      </c>
      <c r="G74" s="39" t="s">
        <v>88</v>
      </c>
      <c r="H74" s="39" t="s">
        <v>89</v>
      </c>
      <c r="I74" s="39" t="s">
        <v>56</v>
      </c>
      <c r="J74" s="39" t="s">
        <v>55</v>
      </c>
      <c r="K74" s="39" t="s">
        <v>90</v>
      </c>
      <c r="L74" s="39" t="s">
        <v>91</v>
      </c>
      <c r="M74" s="39" t="s">
        <v>61</v>
      </c>
      <c r="N74" s="39" t="s">
        <v>62</v>
      </c>
      <c r="O74" s="39" t="s">
        <v>92</v>
      </c>
      <c r="P74" s="39" t="s">
        <v>93</v>
      </c>
      <c r="Q74" s="39" t="s">
        <v>94</v>
      </c>
      <c r="R74" s="55" t="s">
        <v>95</v>
      </c>
      <c r="T74" s="6" t="s">
        <v>57</v>
      </c>
      <c r="U74" s="5" t="s">
        <v>101</v>
      </c>
    </row>
    <row r="75" spans="1:21" ht="12.75" customHeight="1">
      <c r="A75" s="28" t="s">
        <v>71</v>
      </c>
      <c r="B75" s="46">
        <v>9</v>
      </c>
      <c r="C75" s="46">
        <v>1</v>
      </c>
      <c r="D75" s="46">
        <v>1</v>
      </c>
      <c r="E75" s="46">
        <v>0</v>
      </c>
      <c r="F75" s="46">
        <v>0</v>
      </c>
      <c r="G75" s="31">
        <v>19</v>
      </c>
      <c r="H75" s="54">
        <v>97</v>
      </c>
      <c r="I75" s="54">
        <v>14</v>
      </c>
      <c r="J75" s="54">
        <v>10</v>
      </c>
      <c r="K75" s="54">
        <v>4</v>
      </c>
      <c r="L75" s="54">
        <v>0</v>
      </c>
      <c r="M75" s="54">
        <v>7</v>
      </c>
      <c r="N75" s="54">
        <v>15</v>
      </c>
      <c r="O75" s="51">
        <f t="shared" ref="O75:O81" si="16">SUM(K75/G75)*7</f>
        <v>1.4736842105263157</v>
      </c>
      <c r="P75" s="51">
        <f t="shared" ref="P75:P81" si="17">SUM(I75,M75)/G75</f>
        <v>1.1052631578947369</v>
      </c>
      <c r="Q75" s="48">
        <f t="shared" ref="Q75:Q81" si="18">SUM(I75/(H75-M75))</f>
        <v>0.15555555555555556</v>
      </c>
      <c r="R75" s="49">
        <f t="shared" ref="R75:R81" si="19">SUM(N75/M75)</f>
        <v>2.1428571428571428</v>
      </c>
      <c r="T75" s="6" t="s">
        <v>58</v>
      </c>
      <c r="U75" s="5" t="s">
        <v>102</v>
      </c>
    </row>
    <row r="76" spans="1:21" ht="12.75" customHeight="1">
      <c r="A76" s="32" t="s">
        <v>72</v>
      </c>
      <c r="B76" s="46">
        <v>6</v>
      </c>
      <c r="C76" s="46">
        <v>2</v>
      </c>
      <c r="D76" s="46">
        <v>0</v>
      </c>
      <c r="E76" s="46">
        <v>2</v>
      </c>
      <c r="F76" s="46">
        <v>0</v>
      </c>
      <c r="G76" s="31">
        <v>18</v>
      </c>
      <c r="H76" s="54">
        <v>92</v>
      </c>
      <c r="I76" s="54">
        <v>26</v>
      </c>
      <c r="J76" s="54">
        <v>18</v>
      </c>
      <c r="K76" s="54">
        <v>13</v>
      </c>
      <c r="L76" s="54">
        <v>1</v>
      </c>
      <c r="M76" s="54">
        <v>11</v>
      </c>
      <c r="N76" s="54">
        <v>14</v>
      </c>
      <c r="O76" s="51">
        <f t="shared" si="16"/>
        <v>5.0555555555555554</v>
      </c>
      <c r="P76" s="51">
        <f t="shared" si="17"/>
        <v>2.0555555555555554</v>
      </c>
      <c r="Q76" s="48">
        <f t="shared" si="18"/>
        <v>0.32098765432098764</v>
      </c>
      <c r="R76" s="49">
        <f t="shared" si="19"/>
        <v>1.2727272727272727</v>
      </c>
      <c r="T76" s="6" t="s">
        <v>59</v>
      </c>
      <c r="U76" s="5" t="s">
        <v>103</v>
      </c>
    </row>
    <row r="77" spans="1:21" ht="12.75" customHeight="1">
      <c r="A77" s="28" t="s">
        <v>75</v>
      </c>
      <c r="B77" s="46">
        <v>4</v>
      </c>
      <c r="C77" s="46">
        <v>3</v>
      </c>
      <c r="D77" s="46">
        <v>3</v>
      </c>
      <c r="E77" s="46">
        <v>0</v>
      </c>
      <c r="F77" s="46">
        <v>0</v>
      </c>
      <c r="G77" s="31">
        <v>16</v>
      </c>
      <c r="H77" s="46">
        <v>70</v>
      </c>
      <c r="I77" s="46">
        <v>10</v>
      </c>
      <c r="J77" s="46">
        <v>7</v>
      </c>
      <c r="K77" s="46">
        <v>6</v>
      </c>
      <c r="L77" s="46">
        <v>2</v>
      </c>
      <c r="M77" s="46">
        <v>10</v>
      </c>
      <c r="N77" s="46">
        <v>23</v>
      </c>
      <c r="O77" s="51">
        <f t="shared" si="16"/>
        <v>2.625</v>
      </c>
      <c r="P77" s="51">
        <f t="shared" si="17"/>
        <v>1.25</v>
      </c>
      <c r="Q77" s="48">
        <f t="shared" si="18"/>
        <v>0.16666666666666666</v>
      </c>
      <c r="R77" s="49">
        <f t="shared" si="19"/>
        <v>2.2999999999999998</v>
      </c>
      <c r="T77" s="6" t="s">
        <v>60</v>
      </c>
      <c r="U77" s="5" t="s">
        <v>104</v>
      </c>
    </row>
    <row r="78" spans="1:21" ht="12.75" customHeight="1">
      <c r="A78" s="32" t="s">
        <v>82</v>
      </c>
      <c r="B78" s="46">
        <v>1</v>
      </c>
      <c r="C78" s="46">
        <v>1</v>
      </c>
      <c r="D78" s="46">
        <v>1</v>
      </c>
      <c r="E78" s="46">
        <v>0</v>
      </c>
      <c r="F78" s="46">
        <v>0</v>
      </c>
      <c r="G78" s="31">
        <v>4.3</v>
      </c>
      <c r="H78" s="54">
        <v>25</v>
      </c>
      <c r="I78" s="54">
        <v>5</v>
      </c>
      <c r="J78" s="54">
        <v>5</v>
      </c>
      <c r="K78" s="54">
        <v>5</v>
      </c>
      <c r="L78" s="54">
        <v>1</v>
      </c>
      <c r="M78" s="54">
        <v>6</v>
      </c>
      <c r="N78" s="54">
        <v>4</v>
      </c>
      <c r="O78" s="51">
        <f t="shared" si="16"/>
        <v>8.1395348837209305</v>
      </c>
      <c r="P78" s="51">
        <f t="shared" si="17"/>
        <v>2.558139534883721</v>
      </c>
      <c r="Q78" s="48">
        <f>SUM(I78/(H78-M78))</f>
        <v>0.26315789473684209</v>
      </c>
      <c r="R78" s="49">
        <f t="shared" si="19"/>
        <v>0.66666666666666663</v>
      </c>
      <c r="T78" s="6" t="s">
        <v>61</v>
      </c>
      <c r="U78" s="5" t="s">
        <v>105</v>
      </c>
    </row>
    <row r="79" spans="1:21" ht="12.75" customHeight="1">
      <c r="A79" s="32" t="s">
        <v>79</v>
      </c>
      <c r="B79" s="46">
        <v>3</v>
      </c>
      <c r="C79" s="46">
        <v>1</v>
      </c>
      <c r="D79" s="46">
        <v>0</v>
      </c>
      <c r="E79" s="46">
        <v>0</v>
      </c>
      <c r="F79" s="46">
        <v>0</v>
      </c>
      <c r="G79" s="31">
        <v>8.6999999999999993</v>
      </c>
      <c r="H79" s="54">
        <v>41</v>
      </c>
      <c r="I79" s="54">
        <v>8</v>
      </c>
      <c r="J79" s="54">
        <v>5</v>
      </c>
      <c r="K79" s="54">
        <v>3</v>
      </c>
      <c r="L79" s="54">
        <v>1</v>
      </c>
      <c r="M79" s="54">
        <v>8</v>
      </c>
      <c r="N79" s="54">
        <v>5</v>
      </c>
      <c r="O79" s="51">
        <f t="shared" si="16"/>
        <v>2.4137931034482758</v>
      </c>
      <c r="P79" s="51">
        <f t="shared" si="17"/>
        <v>1.8390804597701151</v>
      </c>
      <c r="Q79" s="48">
        <f t="shared" si="18"/>
        <v>0.24242424242424243</v>
      </c>
      <c r="R79" s="49">
        <f t="shared" si="19"/>
        <v>0.625</v>
      </c>
      <c r="T79" s="6" t="s">
        <v>62</v>
      </c>
      <c r="U79" s="5" t="s">
        <v>106</v>
      </c>
    </row>
    <row r="80" spans="1:21" ht="12.75" customHeight="1">
      <c r="A80" s="28" t="s">
        <v>80</v>
      </c>
      <c r="B80" s="46">
        <v>6</v>
      </c>
      <c r="C80" s="46">
        <v>6</v>
      </c>
      <c r="D80" s="46">
        <v>3</v>
      </c>
      <c r="E80" s="46">
        <v>3</v>
      </c>
      <c r="F80" s="46">
        <v>0</v>
      </c>
      <c r="G80" s="31">
        <v>18</v>
      </c>
      <c r="H80" s="54">
        <v>99</v>
      </c>
      <c r="I80" s="54">
        <v>13</v>
      </c>
      <c r="J80" s="54">
        <v>26</v>
      </c>
      <c r="K80" s="54">
        <v>21</v>
      </c>
      <c r="L80" s="54">
        <v>5</v>
      </c>
      <c r="M80" s="54">
        <v>21</v>
      </c>
      <c r="N80" s="54">
        <v>17</v>
      </c>
      <c r="O80" s="51">
        <f t="shared" si="16"/>
        <v>8.1666666666666679</v>
      </c>
      <c r="P80" s="51">
        <f t="shared" si="17"/>
        <v>1.8888888888888888</v>
      </c>
      <c r="Q80" s="48">
        <f t="shared" si="18"/>
        <v>0.16666666666666666</v>
      </c>
      <c r="R80" s="49">
        <f t="shared" si="19"/>
        <v>0.80952380952380953</v>
      </c>
      <c r="T80" s="6" t="s">
        <v>63</v>
      </c>
      <c r="U80" s="5" t="s">
        <v>107</v>
      </c>
    </row>
    <row r="81" spans="1:21" ht="12.75" customHeight="1">
      <c r="A81" s="28" t="s">
        <v>81</v>
      </c>
      <c r="B81" s="46">
        <v>3</v>
      </c>
      <c r="C81" s="46">
        <v>1</v>
      </c>
      <c r="D81" s="46">
        <v>1</v>
      </c>
      <c r="E81" s="46">
        <v>0</v>
      </c>
      <c r="F81" s="46">
        <v>0</v>
      </c>
      <c r="G81" s="31">
        <v>10</v>
      </c>
      <c r="H81" s="54">
        <v>43</v>
      </c>
      <c r="I81" s="54">
        <v>6</v>
      </c>
      <c r="J81" s="54">
        <v>5</v>
      </c>
      <c r="K81" s="54">
        <v>4</v>
      </c>
      <c r="L81" s="54">
        <v>3</v>
      </c>
      <c r="M81" s="54">
        <v>7</v>
      </c>
      <c r="N81" s="54">
        <v>8</v>
      </c>
      <c r="O81" s="51">
        <f t="shared" si="16"/>
        <v>2.8000000000000003</v>
      </c>
      <c r="P81" s="51">
        <f t="shared" si="17"/>
        <v>1.3</v>
      </c>
      <c r="Q81" s="48">
        <f t="shared" si="18"/>
        <v>0.16666666666666666</v>
      </c>
      <c r="R81" s="49">
        <f t="shared" si="19"/>
        <v>1.1428571428571428</v>
      </c>
      <c r="T81" s="6" t="s">
        <v>64</v>
      </c>
      <c r="U81" s="5" t="s">
        <v>108</v>
      </c>
    </row>
    <row r="82" spans="1:21" ht="12.75" customHeight="1" thickBot="1">
      <c r="A82" s="62" t="s">
        <v>83</v>
      </c>
      <c r="B82" s="63">
        <v>1</v>
      </c>
      <c r="C82" s="63">
        <f t="shared" ref="C82:N82" ca="1" si="20">SUM(C75:C83)</f>
        <v>15</v>
      </c>
      <c r="D82" s="63">
        <f t="shared" ca="1" si="20"/>
        <v>9</v>
      </c>
      <c r="E82" s="63">
        <f t="shared" ca="1" si="20"/>
        <v>5</v>
      </c>
      <c r="F82" s="63">
        <f t="shared" ca="1" si="20"/>
        <v>0</v>
      </c>
      <c r="G82" s="64">
        <f t="shared" ca="1" si="20"/>
        <v>94</v>
      </c>
      <c r="H82" s="63">
        <f t="shared" ca="1" si="20"/>
        <v>467</v>
      </c>
      <c r="I82" s="63">
        <f t="shared" ca="1" si="20"/>
        <v>82</v>
      </c>
      <c r="J82" s="63">
        <f t="shared" ca="1" si="20"/>
        <v>76</v>
      </c>
      <c r="K82" s="63">
        <f t="shared" ca="1" si="20"/>
        <v>56</v>
      </c>
      <c r="L82" s="63">
        <f t="shared" ca="1" si="20"/>
        <v>13</v>
      </c>
      <c r="M82" s="63">
        <f t="shared" ca="1" si="20"/>
        <v>70</v>
      </c>
      <c r="N82" s="63">
        <f t="shared" ca="1" si="20"/>
        <v>86</v>
      </c>
      <c r="O82" s="65">
        <f ca="1">SUM(K82/G82)*7</f>
        <v>4.1702127659574462</v>
      </c>
      <c r="P82" s="65">
        <f ca="1">SUM(I82,M82)/G82</f>
        <v>1.6170212765957446</v>
      </c>
      <c r="Q82" s="63">
        <f ca="1">SUM(I82/H82)</f>
        <v>0.17558886509635974</v>
      </c>
      <c r="R82" s="66">
        <f ca="1">SUM(N82/M82)</f>
        <v>1.2285714285714286</v>
      </c>
      <c r="T82" s="6" t="s">
        <v>65</v>
      </c>
      <c r="U82" s="5" t="s">
        <v>109</v>
      </c>
    </row>
    <row r="83" spans="1:21" ht="12.75" customHeight="1">
      <c r="T83" s="6" t="s">
        <v>66</v>
      </c>
      <c r="U83" s="5" t="s">
        <v>110</v>
      </c>
    </row>
    <row r="84" spans="1:21" ht="12.75" customHeight="1" thickBot="1">
      <c r="A84" s="69" t="s">
        <v>150</v>
      </c>
      <c r="T84" s="6" t="s">
        <v>67</v>
      </c>
      <c r="U84" s="36" t="s">
        <v>111</v>
      </c>
    </row>
    <row r="85" spans="1:21" ht="12.75" customHeight="1">
      <c r="A85" s="35" t="s">
        <v>151</v>
      </c>
      <c r="B85" s="34" t="s">
        <v>52</v>
      </c>
      <c r="C85" s="34" t="s">
        <v>53</v>
      </c>
      <c r="D85" s="34" t="s">
        <v>54</v>
      </c>
      <c r="E85" s="34" t="s">
        <v>55</v>
      </c>
      <c r="F85" s="34" t="s">
        <v>56</v>
      </c>
      <c r="G85" s="34" t="s">
        <v>57</v>
      </c>
      <c r="H85" s="34" t="s">
        <v>58</v>
      </c>
      <c r="I85" s="34" t="s">
        <v>59</v>
      </c>
      <c r="J85" s="34" t="s">
        <v>60</v>
      </c>
      <c r="K85" s="34" t="s">
        <v>61</v>
      </c>
      <c r="L85" s="34" t="s">
        <v>62</v>
      </c>
      <c r="M85" s="34" t="s">
        <v>63</v>
      </c>
      <c r="N85" s="34" t="s">
        <v>64</v>
      </c>
      <c r="O85" s="34" t="s">
        <v>65</v>
      </c>
      <c r="P85" s="34" t="s">
        <v>66</v>
      </c>
      <c r="Q85" s="34" t="s">
        <v>67</v>
      </c>
      <c r="R85" s="33" t="s">
        <v>68</v>
      </c>
      <c r="T85" s="6" t="s">
        <v>68</v>
      </c>
      <c r="U85" s="12" t="s">
        <v>112</v>
      </c>
    </row>
    <row r="86" spans="1:21" ht="12.75" customHeight="1">
      <c r="A86" s="28" t="s">
        <v>69</v>
      </c>
      <c r="B86" s="47">
        <v>10</v>
      </c>
      <c r="C86" s="47">
        <v>29</v>
      </c>
      <c r="D86" s="47">
        <v>24</v>
      </c>
      <c r="E86" s="47">
        <v>6</v>
      </c>
      <c r="F86" s="47">
        <v>9</v>
      </c>
      <c r="G86" s="47">
        <v>1</v>
      </c>
      <c r="H86" s="47">
        <v>0</v>
      </c>
      <c r="I86" s="47">
        <v>0</v>
      </c>
      <c r="J86" s="47">
        <v>5</v>
      </c>
      <c r="K86" s="47">
        <v>4</v>
      </c>
      <c r="L86" s="47">
        <v>0</v>
      </c>
      <c r="M86" s="47">
        <v>1</v>
      </c>
      <c r="N86" s="47">
        <v>10</v>
      </c>
      <c r="O86" s="26">
        <f t="shared" ref="O86:O100" si="21">SUM(F86/D86)</f>
        <v>0.375</v>
      </c>
      <c r="P86" s="26">
        <f>SUM(K86,F86)/SUM(K86,D86)</f>
        <v>0.4642857142857143</v>
      </c>
      <c r="Q86" s="26">
        <f t="shared" ref="Q86:Q100" si="22">SUM(N86/D86)</f>
        <v>0.41666666666666669</v>
      </c>
      <c r="R86" s="25">
        <f t="shared" ref="R86:R100" si="23">SUM(P86:Q86)</f>
        <v>0.88095238095238093</v>
      </c>
      <c r="T86" s="6" t="s">
        <v>52</v>
      </c>
      <c r="U86" s="5" t="s">
        <v>96</v>
      </c>
    </row>
    <row r="87" spans="1:21" ht="12.75" customHeight="1">
      <c r="A87" s="32" t="s">
        <v>70</v>
      </c>
      <c r="B87" s="47">
        <v>5</v>
      </c>
      <c r="C87" s="30">
        <v>12</v>
      </c>
      <c r="D87" s="30">
        <v>6</v>
      </c>
      <c r="E87" s="47">
        <v>5</v>
      </c>
      <c r="F87" s="30">
        <v>4</v>
      </c>
      <c r="G87" s="47">
        <v>0</v>
      </c>
      <c r="H87" s="47">
        <v>0</v>
      </c>
      <c r="I87" s="47">
        <v>0</v>
      </c>
      <c r="J87" s="47">
        <v>2</v>
      </c>
      <c r="K87" s="30">
        <v>6</v>
      </c>
      <c r="L87" s="47">
        <v>1</v>
      </c>
      <c r="M87" s="47">
        <v>0</v>
      </c>
      <c r="N87" s="30">
        <v>4</v>
      </c>
      <c r="O87" s="26">
        <f t="shared" si="21"/>
        <v>0.66666666666666663</v>
      </c>
      <c r="P87" s="26">
        <f t="shared" ref="P87:P100" si="24">SUM(K87,F87)/SUM(K87,D87)</f>
        <v>0.83333333333333337</v>
      </c>
      <c r="Q87" s="26">
        <f t="shared" si="22"/>
        <v>0.66666666666666663</v>
      </c>
      <c r="R87" s="25">
        <f t="shared" si="23"/>
        <v>1.5</v>
      </c>
      <c r="T87" s="6" t="s">
        <v>84</v>
      </c>
      <c r="U87" s="5" t="s">
        <v>113</v>
      </c>
    </row>
    <row r="88" spans="1:21" ht="12.75" customHeight="1">
      <c r="A88" s="28" t="s">
        <v>71</v>
      </c>
      <c r="B88" s="47">
        <v>9</v>
      </c>
      <c r="C88" s="30">
        <v>22</v>
      </c>
      <c r="D88" s="30">
        <v>19</v>
      </c>
      <c r="E88" s="47">
        <v>1</v>
      </c>
      <c r="F88" s="30">
        <v>8</v>
      </c>
      <c r="G88" s="47">
        <v>0</v>
      </c>
      <c r="H88" s="47">
        <v>0</v>
      </c>
      <c r="I88" s="47">
        <v>0</v>
      </c>
      <c r="J88" s="47">
        <v>8</v>
      </c>
      <c r="K88" s="30">
        <v>1</v>
      </c>
      <c r="L88" s="47">
        <v>2</v>
      </c>
      <c r="M88" s="47">
        <v>0</v>
      </c>
      <c r="N88" s="30">
        <v>9</v>
      </c>
      <c r="O88" s="26">
        <f t="shared" si="21"/>
        <v>0.42105263157894735</v>
      </c>
      <c r="P88" s="26">
        <f t="shared" si="24"/>
        <v>0.45</v>
      </c>
      <c r="Q88" s="26">
        <f t="shared" si="22"/>
        <v>0.47368421052631576</v>
      </c>
      <c r="R88" s="25">
        <f t="shared" si="23"/>
        <v>0.92368421052631577</v>
      </c>
      <c r="T88" s="6" t="s">
        <v>85</v>
      </c>
      <c r="U88" s="5" t="s">
        <v>114</v>
      </c>
    </row>
    <row r="89" spans="1:21" ht="12.75" customHeight="1">
      <c r="A89" s="28" t="s">
        <v>72</v>
      </c>
      <c r="B89" s="47">
        <v>10</v>
      </c>
      <c r="C89" s="30">
        <v>30</v>
      </c>
      <c r="D89" s="30">
        <v>25</v>
      </c>
      <c r="E89" s="47">
        <v>6</v>
      </c>
      <c r="F89" s="30">
        <v>8</v>
      </c>
      <c r="G89" s="47">
        <v>1</v>
      </c>
      <c r="H89" s="47">
        <v>0</v>
      </c>
      <c r="I89" s="47">
        <v>0</v>
      </c>
      <c r="J89" s="47">
        <v>5</v>
      </c>
      <c r="K89" s="30">
        <v>5</v>
      </c>
      <c r="L89" s="47">
        <v>1</v>
      </c>
      <c r="M89" s="47">
        <v>2</v>
      </c>
      <c r="N89" s="30">
        <v>9</v>
      </c>
      <c r="O89" s="26">
        <f t="shared" si="21"/>
        <v>0.32</v>
      </c>
      <c r="P89" s="26">
        <f t="shared" si="24"/>
        <v>0.43333333333333335</v>
      </c>
      <c r="Q89" s="26">
        <f t="shared" si="22"/>
        <v>0.36</v>
      </c>
      <c r="R89" s="25">
        <f t="shared" si="23"/>
        <v>0.79333333333333333</v>
      </c>
      <c r="T89" s="6" t="s">
        <v>86</v>
      </c>
      <c r="U89" s="5" t="s">
        <v>115</v>
      </c>
    </row>
    <row r="90" spans="1:21" ht="12.75" customHeight="1">
      <c r="A90" s="28" t="s">
        <v>73</v>
      </c>
      <c r="B90" s="47">
        <v>10</v>
      </c>
      <c r="C90" s="47">
        <v>27</v>
      </c>
      <c r="D90" s="47">
        <v>22</v>
      </c>
      <c r="E90" s="47">
        <v>8</v>
      </c>
      <c r="F90" s="47">
        <v>11</v>
      </c>
      <c r="G90" s="30">
        <v>0</v>
      </c>
      <c r="H90" s="30">
        <v>1</v>
      </c>
      <c r="I90" s="30">
        <v>0</v>
      </c>
      <c r="J90" s="30">
        <v>14</v>
      </c>
      <c r="K90" s="30">
        <v>3</v>
      </c>
      <c r="L90" s="30">
        <v>2</v>
      </c>
      <c r="M90" s="30">
        <v>2</v>
      </c>
      <c r="N90" s="30">
        <v>13</v>
      </c>
      <c r="O90" s="26">
        <f t="shared" si="21"/>
        <v>0.5</v>
      </c>
      <c r="P90" s="26">
        <f t="shared" si="24"/>
        <v>0.56000000000000005</v>
      </c>
      <c r="Q90" s="26">
        <f t="shared" si="22"/>
        <v>0.59090909090909094</v>
      </c>
      <c r="R90" s="25">
        <f t="shared" si="23"/>
        <v>1.1509090909090909</v>
      </c>
      <c r="T90" s="6" t="s">
        <v>87</v>
      </c>
      <c r="U90" s="5" t="s">
        <v>116</v>
      </c>
    </row>
    <row r="91" spans="1:21" ht="12.75" customHeight="1">
      <c r="A91" s="28" t="s">
        <v>74</v>
      </c>
      <c r="B91" s="47">
        <v>10</v>
      </c>
      <c r="C91" s="47">
        <v>27</v>
      </c>
      <c r="D91" s="47">
        <v>20</v>
      </c>
      <c r="E91" s="47">
        <v>7</v>
      </c>
      <c r="F91" s="47">
        <v>7</v>
      </c>
      <c r="G91" s="47">
        <v>1</v>
      </c>
      <c r="H91" s="47">
        <v>1</v>
      </c>
      <c r="I91" s="47">
        <v>0</v>
      </c>
      <c r="J91" s="47">
        <v>6</v>
      </c>
      <c r="K91" s="47">
        <v>6</v>
      </c>
      <c r="L91" s="47">
        <v>5</v>
      </c>
      <c r="M91" s="47">
        <v>1</v>
      </c>
      <c r="N91" s="47">
        <v>11</v>
      </c>
      <c r="O91" s="26">
        <f t="shared" si="21"/>
        <v>0.35</v>
      </c>
      <c r="P91" s="26">
        <f t="shared" si="24"/>
        <v>0.5</v>
      </c>
      <c r="Q91" s="26">
        <f t="shared" si="22"/>
        <v>0.55000000000000004</v>
      </c>
      <c r="R91" s="25">
        <f t="shared" si="23"/>
        <v>1.05</v>
      </c>
      <c r="T91" s="6" t="s">
        <v>88</v>
      </c>
      <c r="U91" s="5" t="s">
        <v>117</v>
      </c>
    </row>
    <row r="92" spans="1:21" ht="12.75" customHeight="1">
      <c r="A92" s="28" t="s">
        <v>75</v>
      </c>
      <c r="B92" s="47">
        <v>10</v>
      </c>
      <c r="C92" s="47">
        <v>29</v>
      </c>
      <c r="D92" s="47">
        <v>20</v>
      </c>
      <c r="E92" s="47">
        <v>11</v>
      </c>
      <c r="F92" s="47">
        <v>17</v>
      </c>
      <c r="G92" s="47">
        <v>2</v>
      </c>
      <c r="H92" s="47">
        <v>0</v>
      </c>
      <c r="I92" s="47">
        <v>0</v>
      </c>
      <c r="J92" s="47">
        <v>8</v>
      </c>
      <c r="K92" s="47">
        <v>5</v>
      </c>
      <c r="L92" s="47">
        <v>0</v>
      </c>
      <c r="M92" s="47">
        <v>1</v>
      </c>
      <c r="N92" s="47">
        <v>19</v>
      </c>
      <c r="O92" s="26">
        <f t="shared" si="21"/>
        <v>0.85</v>
      </c>
      <c r="P92" s="26">
        <f t="shared" si="24"/>
        <v>0.88</v>
      </c>
      <c r="Q92" s="26">
        <f t="shared" si="22"/>
        <v>0.95</v>
      </c>
      <c r="R92" s="25">
        <f t="shared" si="23"/>
        <v>1.83</v>
      </c>
      <c r="T92" s="6" t="s">
        <v>89</v>
      </c>
      <c r="U92" s="5" t="s">
        <v>118</v>
      </c>
    </row>
    <row r="93" spans="1:21" ht="12.75" customHeight="1">
      <c r="A93" s="28" t="s">
        <v>76</v>
      </c>
      <c r="B93" s="47">
        <v>10</v>
      </c>
      <c r="C93" s="47">
        <v>29</v>
      </c>
      <c r="D93" s="47">
        <v>23</v>
      </c>
      <c r="E93" s="47">
        <v>11</v>
      </c>
      <c r="F93" s="47">
        <v>6</v>
      </c>
      <c r="G93" s="30">
        <v>1</v>
      </c>
      <c r="H93" s="30">
        <v>0</v>
      </c>
      <c r="I93" s="30">
        <v>0</v>
      </c>
      <c r="J93" s="30">
        <v>6</v>
      </c>
      <c r="K93" s="30">
        <v>5</v>
      </c>
      <c r="L93" s="30">
        <v>1</v>
      </c>
      <c r="M93" s="30">
        <v>1</v>
      </c>
      <c r="N93" s="30">
        <v>7</v>
      </c>
      <c r="O93" s="26">
        <f t="shared" si="21"/>
        <v>0.2608695652173913</v>
      </c>
      <c r="P93" s="26">
        <f t="shared" si="24"/>
        <v>0.39285714285714285</v>
      </c>
      <c r="Q93" s="26">
        <f t="shared" si="22"/>
        <v>0.30434782608695654</v>
      </c>
      <c r="R93" s="25">
        <f t="shared" si="23"/>
        <v>0.69720496894409933</v>
      </c>
      <c r="T93" s="6" t="s">
        <v>56</v>
      </c>
      <c r="U93" s="5" t="s">
        <v>100</v>
      </c>
    </row>
    <row r="94" spans="1:21" ht="12.75" customHeight="1">
      <c r="A94" s="28" t="s">
        <v>77</v>
      </c>
      <c r="B94" s="47">
        <v>9</v>
      </c>
      <c r="C94" s="47">
        <v>23</v>
      </c>
      <c r="D94" s="47">
        <v>21</v>
      </c>
      <c r="E94" s="47">
        <v>1</v>
      </c>
      <c r="F94" s="47">
        <v>3</v>
      </c>
      <c r="G94" s="47">
        <v>1</v>
      </c>
      <c r="H94" s="47">
        <v>0</v>
      </c>
      <c r="I94" s="47">
        <v>0</v>
      </c>
      <c r="J94" s="47">
        <v>3</v>
      </c>
      <c r="K94" s="47">
        <v>2</v>
      </c>
      <c r="L94" s="47">
        <v>11</v>
      </c>
      <c r="M94" s="47">
        <v>0</v>
      </c>
      <c r="N94" s="47">
        <v>4</v>
      </c>
      <c r="O94" s="26">
        <f t="shared" si="21"/>
        <v>0.14285714285714285</v>
      </c>
      <c r="P94" s="26">
        <f t="shared" si="24"/>
        <v>0.21739130434782608</v>
      </c>
      <c r="Q94" s="26">
        <f t="shared" si="22"/>
        <v>0.19047619047619047</v>
      </c>
      <c r="R94" s="25">
        <f t="shared" si="23"/>
        <v>0.40786749482401652</v>
      </c>
      <c r="T94" s="6" t="s">
        <v>55</v>
      </c>
      <c r="U94" s="5" t="s">
        <v>99</v>
      </c>
    </row>
    <row r="95" spans="1:21" ht="12.75" customHeight="1">
      <c r="A95" s="28" t="s">
        <v>78</v>
      </c>
      <c r="B95" s="47">
        <v>10</v>
      </c>
      <c r="C95" s="47">
        <v>26</v>
      </c>
      <c r="D95" s="47">
        <v>23</v>
      </c>
      <c r="E95" s="47">
        <v>5</v>
      </c>
      <c r="F95" s="47">
        <v>7</v>
      </c>
      <c r="G95" s="30">
        <v>1</v>
      </c>
      <c r="H95" s="30">
        <v>0</v>
      </c>
      <c r="I95" s="30">
        <v>0</v>
      </c>
      <c r="J95" s="30">
        <v>2</v>
      </c>
      <c r="K95" s="30">
        <v>3</v>
      </c>
      <c r="L95" s="30">
        <v>3</v>
      </c>
      <c r="M95" s="30">
        <v>4</v>
      </c>
      <c r="N95" s="30">
        <v>8</v>
      </c>
      <c r="O95" s="26">
        <f t="shared" si="21"/>
        <v>0.30434782608695654</v>
      </c>
      <c r="P95" s="26">
        <f t="shared" si="24"/>
        <v>0.38461538461538464</v>
      </c>
      <c r="Q95" s="26">
        <f t="shared" si="22"/>
        <v>0.34782608695652173</v>
      </c>
      <c r="R95" s="25">
        <f t="shared" si="23"/>
        <v>0.73244147157190631</v>
      </c>
      <c r="T95" s="6" t="s">
        <v>90</v>
      </c>
      <c r="U95" s="5" t="s">
        <v>119</v>
      </c>
    </row>
    <row r="96" spans="1:21" ht="12.75" customHeight="1">
      <c r="A96" s="28" t="s">
        <v>79</v>
      </c>
      <c r="B96" s="47">
        <v>10</v>
      </c>
      <c r="C96" s="30">
        <v>33</v>
      </c>
      <c r="D96" s="30">
        <v>24</v>
      </c>
      <c r="E96" s="47">
        <v>6</v>
      </c>
      <c r="F96" s="30">
        <v>6</v>
      </c>
      <c r="G96" s="47">
        <v>1</v>
      </c>
      <c r="H96" s="47">
        <v>0</v>
      </c>
      <c r="I96" s="47">
        <v>0</v>
      </c>
      <c r="J96" s="47">
        <v>2</v>
      </c>
      <c r="K96" s="30">
        <v>8</v>
      </c>
      <c r="L96" s="47">
        <v>6</v>
      </c>
      <c r="M96" s="47">
        <v>3</v>
      </c>
      <c r="N96" s="30">
        <v>7</v>
      </c>
      <c r="O96" s="26">
        <f t="shared" si="21"/>
        <v>0.25</v>
      </c>
      <c r="P96" s="26">
        <f t="shared" si="24"/>
        <v>0.4375</v>
      </c>
      <c r="Q96" s="26">
        <f t="shared" si="22"/>
        <v>0.29166666666666669</v>
      </c>
      <c r="R96" s="25">
        <f t="shared" si="23"/>
        <v>0.72916666666666674</v>
      </c>
      <c r="T96" s="6" t="s">
        <v>91</v>
      </c>
      <c r="U96" s="5" t="s">
        <v>120</v>
      </c>
    </row>
    <row r="97" spans="1:21" ht="12.75" customHeight="1">
      <c r="A97" s="28" t="s">
        <v>80</v>
      </c>
      <c r="B97" s="47">
        <v>9</v>
      </c>
      <c r="C97" s="47">
        <v>22</v>
      </c>
      <c r="D97" s="47">
        <v>15</v>
      </c>
      <c r="E97" s="47">
        <v>4</v>
      </c>
      <c r="F97" s="47">
        <v>3</v>
      </c>
      <c r="G97" s="47">
        <v>0</v>
      </c>
      <c r="H97" s="47">
        <v>0</v>
      </c>
      <c r="I97" s="47">
        <v>0</v>
      </c>
      <c r="J97" s="47">
        <v>8</v>
      </c>
      <c r="K97" s="47">
        <v>7</v>
      </c>
      <c r="L97" s="47">
        <v>4</v>
      </c>
      <c r="M97" s="47">
        <v>0</v>
      </c>
      <c r="N97" s="47">
        <v>3</v>
      </c>
      <c r="O97" s="26">
        <f t="shared" si="21"/>
        <v>0.2</v>
      </c>
      <c r="P97" s="26">
        <f t="shared" si="24"/>
        <v>0.45454545454545453</v>
      </c>
      <c r="Q97" s="26">
        <f t="shared" si="22"/>
        <v>0.2</v>
      </c>
      <c r="R97" s="25">
        <f t="shared" si="23"/>
        <v>0.65454545454545454</v>
      </c>
      <c r="T97" s="6" t="s">
        <v>61</v>
      </c>
      <c r="U97" s="5" t="s">
        <v>105</v>
      </c>
    </row>
    <row r="98" spans="1:21" ht="12.75" customHeight="1">
      <c r="A98" s="28" t="s">
        <v>81</v>
      </c>
      <c r="B98" s="47">
        <v>9</v>
      </c>
      <c r="C98" s="30">
        <v>24</v>
      </c>
      <c r="D98" s="30">
        <v>18</v>
      </c>
      <c r="E98" s="47">
        <v>13</v>
      </c>
      <c r="F98" s="30">
        <v>10</v>
      </c>
      <c r="G98" s="47">
        <v>2</v>
      </c>
      <c r="H98" s="47">
        <v>0</v>
      </c>
      <c r="I98" s="47">
        <v>0</v>
      </c>
      <c r="J98" s="47">
        <v>6</v>
      </c>
      <c r="K98" s="30">
        <v>5</v>
      </c>
      <c r="L98" s="47">
        <v>1</v>
      </c>
      <c r="M98" s="47">
        <v>4</v>
      </c>
      <c r="N98" s="30">
        <v>10</v>
      </c>
      <c r="O98" s="26">
        <f t="shared" si="21"/>
        <v>0.55555555555555558</v>
      </c>
      <c r="P98" s="26">
        <f t="shared" si="24"/>
        <v>0.65217391304347827</v>
      </c>
      <c r="Q98" s="26">
        <f t="shared" si="22"/>
        <v>0.55555555555555558</v>
      </c>
      <c r="R98" s="25">
        <f t="shared" si="23"/>
        <v>1.2077294685990339</v>
      </c>
      <c r="T98" s="6" t="s">
        <v>62</v>
      </c>
      <c r="U98" s="5" t="s">
        <v>106</v>
      </c>
    </row>
    <row r="99" spans="1:21" ht="12.75" customHeight="1">
      <c r="A99" s="28" t="s">
        <v>82</v>
      </c>
      <c r="B99" s="30">
        <v>8</v>
      </c>
      <c r="C99" s="30">
        <v>20</v>
      </c>
      <c r="D99" s="30">
        <v>17</v>
      </c>
      <c r="E99" s="30">
        <v>4</v>
      </c>
      <c r="F99" s="30">
        <v>5</v>
      </c>
      <c r="G99" s="27">
        <v>1</v>
      </c>
      <c r="H99" s="30">
        <v>0</v>
      </c>
      <c r="I99" s="30">
        <v>0</v>
      </c>
      <c r="J99" s="30">
        <v>6</v>
      </c>
      <c r="K99" s="30">
        <v>3</v>
      </c>
      <c r="L99" s="30">
        <v>2</v>
      </c>
      <c r="M99" s="30">
        <v>0</v>
      </c>
      <c r="N99" s="30">
        <v>5</v>
      </c>
      <c r="O99" s="26">
        <f t="shared" si="21"/>
        <v>0.29411764705882354</v>
      </c>
      <c r="P99" s="26">
        <f t="shared" si="24"/>
        <v>0.4</v>
      </c>
      <c r="Q99" s="26">
        <f t="shared" si="22"/>
        <v>0.29411764705882354</v>
      </c>
      <c r="R99" s="25">
        <f t="shared" si="23"/>
        <v>0.69411764705882351</v>
      </c>
      <c r="T99" s="6" t="s">
        <v>92</v>
      </c>
      <c r="U99" s="5" t="s">
        <v>121</v>
      </c>
    </row>
    <row r="100" spans="1:21" ht="12.75" customHeight="1">
      <c r="A100" s="24" t="s">
        <v>83</v>
      </c>
      <c r="B100" s="23">
        <f t="shared" ref="B100:N100" si="25">SUM(B86:B99)</f>
        <v>129</v>
      </c>
      <c r="C100" s="23">
        <f t="shared" si="25"/>
        <v>353</v>
      </c>
      <c r="D100" s="23">
        <f t="shared" si="25"/>
        <v>277</v>
      </c>
      <c r="E100" s="23">
        <f t="shared" si="25"/>
        <v>88</v>
      </c>
      <c r="F100" s="23">
        <f t="shared" si="25"/>
        <v>104</v>
      </c>
      <c r="G100" s="23">
        <f t="shared" si="25"/>
        <v>12</v>
      </c>
      <c r="H100" s="23">
        <f t="shared" si="25"/>
        <v>2</v>
      </c>
      <c r="I100" s="23">
        <f t="shared" si="25"/>
        <v>0</v>
      </c>
      <c r="J100" s="23">
        <f t="shared" si="25"/>
        <v>81</v>
      </c>
      <c r="K100" s="23">
        <f t="shared" si="25"/>
        <v>63</v>
      </c>
      <c r="L100" s="23">
        <f t="shared" si="25"/>
        <v>39</v>
      </c>
      <c r="M100" s="23">
        <f t="shared" si="25"/>
        <v>19</v>
      </c>
      <c r="N100" s="23">
        <f t="shared" si="25"/>
        <v>119</v>
      </c>
      <c r="O100" s="22">
        <f t="shared" si="21"/>
        <v>0.37545126353790614</v>
      </c>
      <c r="P100" s="22">
        <f t="shared" si="24"/>
        <v>0.49117647058823527</v>
      </c>
      <c r="Q100" s="22">
        <f t="shared" si="22"/>
        <v>0.4296028880866426</v>
      </c>
      <c r="R100" s="21">
        <f t="shared" si="23"/>
        <v>0.92077935867487781</v>
      </c>
      <c r="T100" s="6" t="s">
        <v>93</v>
      </c>
      <c r="U100" s="36" t="s">
        <v>122</v>
      </c>
    </row>
    <row r="101" spans="1:21" ht="12.75" customHeight="1">
      <c r="A101" s="2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9"/>
      <c r="T101" s="6" t="s">
        <v>94</v>
      </c>
      <c r="U101" s="5" t="s">
        <v>123</v>
      </c>
    </row>
    <row r="102" spans="1:21" ht="12.75" customHeight="1">
      <c r="A102" s="67" t="s">
        <v>152</v>
      </c>
      <c r="B102" s="39" t="s">
        <v>52</v>
      </c>
      <c r="C102" s="39" t="s">
        <v>84</v>
      </c>
      <c r="D102" s="39" t="s">
        <v>85</v>
      </c>
      <c r="E102" s="39" t="s">
        <v>86</v>
      </c>
      <c r="F102" s="39" t="s">
        <v>87</v>
      </c>
      <c r="G102" s="39" t="s">
        <v>88</v>
      </c>
      <c r="H102" s="39" t="s">
        <v>89</v>
      </c>
      <c r="I102" s="39" t="s">
        <v>56</v>
      </c>
      <c r="J102" s="39" t="s">
        <v>55</v>
      </c>
      <c r="K102" s="39" t="s">
        <v>90</v>
      </c>
      <c r="L102" s="39" t="s">
        <v>91</v>
      </c>
      <c r="M102" s="39" t="s">
        <v>61</v>
      </c>
      <c r="N102" s="39" t="s">
        <v>62</v>
      </c>
      <c r="O102" s="39" t="s">
        <v>92</v>
      </c>
      <c r="P102" s="39" t="s">
        <v>93</v>
      </c>
      <c r="Q102" s="39" t="s">
        <v>94</v>
      </c>
      <c r="R102" s="55" t="s">
        <v>95</v>
      </c>
      <c r="T102" s="6" t="s">
        <v>95</v>
      </c>
      <c r="U102" s="12" t="s">
        <v>124</v>
      </c>
    </row>
    <row r="103" spans="1:21" ht="12.75" customHeight="1">
      <c r="A103" s="28" t="s">
        <v>71</v>
      </c>
      <c r="B103" s="46">
        <v>2</v>
      </c>
      <c r="C103" s="46">
        <v>0</v>
      </c>
      <c r="D103" s="46">
        <v>0</v>
      </c>
      <c r="E103" s="46">
        <v>0</v>
      </c>
      <c r="F103" s="46">
        <v>0</v>
      </c>
      <c r="G103" s="31">
        <v>2.7</v>
      </c>
      <c r="H103" s="54">
        <v>11</v>
      </c>
      <c r="I103" s="54">
        <v>1</v>
      </c>
      <c r="J103" s="54">
        <v>1</v>
      </c>
      <c r="K103" s="54">
        <v>1</v>
      </c>
      <c r="L103" s="54">
        <v>0</v>
      </c>
      <c r="M103" s="54">
        <v>2</v>
      </c>
      <c r="N103" s="54">
        <v>2</v>
      </c>
      <c r="O103" s="59">
        <f t="shared" ref="O103:O110" si="26">SUM(K103/G103)*7</f>
        <v>2.5925925925925926</v>
      </c>
      <c r="P103" s="59">
        <f t="shared" ref="P103:P110" si="27">SUM(I103,M103)/G103</f>
        <v>1.1111111111111109</v>
      </c>
      <c r="Q103" s="60">
        <f t="shared" ref="Q103:Q110" si="28">SUM(I103/SUM(H103-M103))</f>
        <v>0.1111111111111111</v>
      </c>
      <c r="R103" s="61">
        <f t="shared" ref="R103:R110" si="29">SUM(N103/M103)</f>
        <v>1</v>
      </c>
      <c r="T103" s="6" t="s">
        <v>52</v>
      </c>
      <c r="U103" s="36" t="s">
        <v>96</v>
      </c>
    </row>
    <row r="104" spans="1:21" ht="12.75" customHeight="1">
      <c r="A104" s="32" t="s">
        <v>72</v>
      </c>
      <c r="B104" s="46">
        <v>4</v>
      </c>
      <c r="C104" s="46">
        <v>0</v>
      </c>
      <c r="D104" s="46">
        <v>0</v>
      </c>
      <c r="E104" s="46">
        <v>0</v>
      </c>
      <c r="F104" s="46">
        <v>0</v>
      </c>
      <c r="G104" s="31">
        <v>6.3</v>
      </c>
      <c r="H104" s="54">
        <v>34</v>
      </c>
      <c r="I104" s="54">
        <v>8</v>
      </c>
      <c r="J104" s="54">
        <v>4</v>
      </c>
      <c r="K104" s="54">
        <v>3</v>
      </c>
      <c r="L104" s="54">
        <v>0</v>
      </c>
      <c r="M104" s="54">
        <v>2</v>
      </c>
      <c r="N104" s="54">
        <v>6</v>
      </c>
      <c r="O104" s="59">
        <f t="shared" si="26"/>
        <v>3.3333333333333335</v>
      </c>
      <c r="P104" s="59">
        <f t="shared" si="27"/>
        <v>1.5873015873015874</v>
      </c>
      <c r="Q104" s="60">
        <f t="shared" si="28"/>
        <v>0.25</v>
      </c>
      <c r="R104" s="61">
        <f t="shared" si="29"/>
        <v>3</v>
      </c>
      <c r="T104" s="6" t="s">
        <v>53</v>
      </c>
      <c r="U104" s="5" t="s">
        <v>97</v>
      </c>
    </row>
    <row r="105" spans="1:21" ht="12.75" customHeight="1">
      <c r="A105" s="28" t="s">
        <v>75</v>
      </c>
      <c r="B105" s="46">
        <v>2</v>
      </c>
      <c r="C105" s="46">
        <v>1</v>
      </c>
      <c r="D105" s="46">
        <v>0</v>
      </c>
      <c r="E105" s="46">
        <v>1</v>
      </c>
      <c r="F105" s="46">
        <v>0</v>
      </c>
      <c r="G105" s="31">
        <v>4.3</v>
      </c>
      <c r="H105" s="46">
        <v>31</v>
      </c>
      <c r="I105" s="46">
        <v>9</v>
      </c>
      <c r="J105" s="46">
        <v>12</v>
      </c>
      <c r="K105" s="46">
        <v>10</v>
      </c>
      <c r="L105" s="46">
        <v>0</v>
      </c>
      <c r="M105" s="46">
        <v>6</v>
      </c>
      <c r="N105" s="46">
        <v>7</v>
      </c>
      <c r="O105" s="59">
        <f t="shared" si="26"/>
        <v>16.279069767441861</v>
      </c>
      <c r="P105" s="59">
        <f t="shared" si="27"/>
        <v>3.4883720930232558</v>
      </c>
      <c r="Q105" s="60">
        <f t="shared" si="28"/>
        <v>0.36</v>
      </c>
      <c r="R105" s="61">
        <f t="shared" si="29"/>
        <v>1.1666666666666667</v>
      </c>
      <c r="T105" s="6" t="s">
        <v>54</v>
      </c>
      <c r="U105" s="5" t="s">
        <v>98</v>
      </c>
    </row>
    <row r="106" spans="1:21" ht="12.75" customHeight="1">
      <c r="A106" s="32" t="s">
        <v>156</v>
      </c>
      <c r="B106" s="46" t="s">
        <v>48</v>
      </c>
      <c r="C106" s="46" t="s">
        <v>48</v>
      </c>
      <c r="D106" s="46" t="s">
        <v>48</v>
      </c>
      <c r="E106" s="46" t="s">
        <v>48</v>
      </c>
      <c r="F106" s="46" t="s">
        <v>48</v>
      </c>
      <c r="G106" s="31" t="s">
        <v>48</v>
      </c>
      <c r="H106" s="54" t="s">
        <v>48</v>
      </c>
      <c r="I106" s="54" t="s">
        <v>48</v>
      </c>
      <c r="J106" s="54" t="s">
        <v>48</v>
      </c>
      <c r="K106" s="54" t="s">
        <v>48</v>
      </c>
      <c r="L106" s="54" t="s">
        <v>48</v>
      </c>
      <c r="M106" s="54" t="s">
        <v>48</v>
      </c>
      <c r="N106" s="54" t="s">
        <v>48</v>
      </c>
      <c r="O106" s="59" t="e">
        <f t="shared" si="26"/>
        <v>#VALUE!</v>
      </c>
      <c r="P106" s="59" t="e">
        <f t="shared" si="27"/>
        <v>#VALUE!</v>
      </c>
      <c r="Q106" s="60" t="e">
        <f t="shared" si="28"/>
        <v>#VALUE!</v>
      </c>
      <c r="R106" s="61" t="e">
        <f t="shared" si="29"/>
        <v>#VALUE!</v>
      </c>
      <c r="T106" s="6" t="s">
        <v>55</v>
      </c>
      <c r="U106" s="5" t="s">
        <v>99</v>
      </c>
    </row>
    <row r="107" spans="1:21" ht="12.75" customHeight="1">
      <c r="A107" s="32" t="s">
        <v>79</v>
      </c>
      <c r="B107" s="46">
        <v>2</v>
      </c>
      <c r="C107" s="46">
        <v>0</v>
      </c>
      <c r="D107" s="46">
        <v>1</v>
      </c>
      <c r="E107" s="46">
        <v>0</v>
      </c>
      <c r="F107" s="46">
        <v>0</v>
      </c>
      <c r="G107" s="31">
        <v>5</v>
      </c>
      <c r="H107" s="54">
        <v>18</v>
      </c>
      <c r="I107" s="54">
        <v>1</v>
      </c>
      <c r="J107" s="54">
        <v>1</v>
      </c>
      <c r="K107" s="54">
        <v>1</v>
      </c>
      <c r="L107" s="54">
        <v>0</v>
      </c>
      <c r="M107" s="54">
        <v>1</v>
      </c>
      <c r="N107" s="54">
        <v>4</v>
      </c>
      <c r="O107" s="59">
        <f t="shared" si="26"/>
        <v>1.4000000000000001</v>
      </c>
      <c r="P107" s="59">
        <f t="shared" si="27"/>
        <v>0.4</v>
      </c>
      <c r="Q107" s="60">
        <f t="shared" si="28"/>
        <v>5.8823529411764705E-2</v>
      </c>
      <c r="R107" s="61">
        <f t="shared" si="29"/>
        <v>4</v>
      </c>
      <c r="T107" s="6" t="s">
        <v>56</v>
      </c>
      <c r="U107" s="5" t="s">
        <v>100</v>
      </c>
    </row>
    <row r="108" spans="1:21" ht="12.75" customHeight="1">
      <c r="A108" s="28" t="s">
        <v>80</v>
      </c>
      <c r="B108" s="46">
        <v>2</v>
      </c>
      <c r="C108" s="46">
        <v>2</v>
      </c>
      <c r="D108" s="46">
        <v>1</v>
      </c>
      <c r="E108" s="46">
        <v>1</v>
      </c>
      <c r="F108" s="46">
        <v>0</v>
      </c>
      <c r="G108" s="31">
        <v>7</v>
      </c>
      <c r="H108" s="54">
        <v>36</v>
      </c>
      <c r="I108" s="54">
        <v>8</v>
      </c>
      <c r="J108" s="54">
        <v>8</v>
      </c>
      <c r="K108" s="54">
        <v>7</v>
      </c>
      <c r="L108" s="54">
        <v>2</v>
      </c>
      <c r="M108" s="54">
        <v>8</v>
      </c>
      <c r="N108" s="54">
        <v>6</v>
      </c>
      <c r="O108" s="59">
        <f t="shared" si="26"/>
        <v>7</v>
      </c>
      <c r="P108" s="59">
        <f t="shared" si="27"/>
        <v>2.2857142857142856</v>
      </c>
      <c r="Q108" s="60">
        <f t="shared" si="28"/>
        <v>0.2857142857142857</v>
      </c>
      <c r="R108" s="61">
        <f t="shared" si="29"/>
        <v>0.75</v>
      </c>
      <c r="T108" s="6" t="s">
        <v>57</v>
      </c>
      <c r="U108" s="5" t="s">
        <v>101</v>
      </c>
    </row>
    <row r="109" spans="1:21" ht="12.75" customHeight="1">
      <c r="A109" s="28" t="s">
        <v>81</v>
      </c>
      <c r="B109" s="46">
        <v>2</v>
      </c>
      <c r="C109" s="46">
        <v>2</v>
      </c>
      <c r="D109" s="46">
        <v>1</v>
      </c>
      <c r="E109" s="46">
        <v>0</v>
      </c>
      <c r="F109" s="46">
        <v>0</v>
      </c>
      <c r="G109" s="31">
        <v>8.6999999999999993</v>
      </c>
      <c r="H109" s="54">
        <v>40</v>
      </c>
      <c r="I109" s="54">
        <v>7</v>
      </c>
      <c r="J109" s="54">
        <v>9</v>
      </c>
      <c r="K109" s="54">
        <v>9</v>
      </c>
      <c r="L109" s="54">
        <v>5</v>
      </c>
      <c r="M109" s="54">
        <v>7</v>
      </c>
      <c r="N109" s="54">
        <v>10</v>
      </c>
      <c r="O109" s="59">
        <f t="shared" si="26"/>
        <v>7.2413793103448283</v>
      </c>
      <c r="P109" s="59">
        <f t="shared" si="27"/>
        <v>1.6091954022988506</v>
      </c>
      <c r="Q109" s="60">
        <f t="shared" si="28"/>
        <v>0.21212121212121213</v>
      </c>
      <c r="R109" s="61">
        <f t="shared" si="29"/>
        <v>1.4285714285714286</v>
      </c>
      <c r="T109" s="6" t="s">
        <v>58</v>
      </c>
      <c r="U109" s="5" t="s">
        <v>102</v>
      </c>
    </row>
    <row r="110" spans="1:21" ht="12.75" customHeight="1" thickBot="1">
      <c r="A110" s="62" t="s">
        <v>83</v>
      </c>
      <c r="B110" s="63">
        <v>1</v>
      </c>
      <c r="C110" s="68">
        <f t="shared" ref="C110:N110" ca="1" si="30">SUM(C83:C110)</f>
        <v>5</v>
      </c>
      <c r="D110" s="68">
        <f t="shared" ca="1" si="30"/>
        <v>3</v>
      </c>
      <c r="E110" s="68">
        <f t="shared" ca="1" si="30"/>
        <v>2</v>
      </c>
      <c r="F110" s="68">
        <f t="shared" ca="1" si="30"/>
        <v>0</v>
      </c>
      <c r="G110" s="68">
        <f t="shared" ca="1" si="30"/>
        <v>34</v>
      </c>
      <c r="H110" s="68">
        <f t="shared" ca="1" si="30"/>
        <v>170</v>
      </c>
      <c r="I110" s="68">
        <f t="shared" ca="1" si="30"/>
        <v>34</v>
      </c>
      <c r="J110" s="68">
        <f t="shared" ca="1" si="30"/>
        <v>35</v>
      </c>
      <c r="K110" s="68">
        <f t="shared" ca="1" si="30"/>
        <v>31</v>
      </c>
      <c r="L110" s="68">
        <f t="shared" ca="1" si="30"/>
        <v>7</v>
      </c>
      <c r="M110" s="68">
        <f t="shared" ca="1" si="30"/>
        <v>26</v>
      </c>
      <c r="N110" s="68">
        <f t="shared" ca="1" si="30"/>
        <v>35</v>
      </c>
      <c r="O110" s="65">
        <f t="shared" ca="1" si="26"/>
        <v>6.3823529411764701</v>
      </c>
      <c r="P110" s="65">
        <f t="shared" ca="1" si="27"/>
        <v>1.7647058823529411</v>
      </c>
      <c r="Q110" s="63">
        <f t="shared" ca="1" si="28"/>
        <v>0.2361111111111111</v>
      </c>
      <c r="R110" s="66">
        <f t="shared" ca="1" si="29"/>
        <v>1.3461538461538463</v>
      </c>
      <c r="T110" s="6" t="s">
        <v>59</v>
      </c>
      <c r="U110" s="5" t="s">
        <v>103</v>
      </c>
    </row>
    <row r="111" spans="1:21" ht="12.75" customHeight="1">
      <c r="T111" s="6" t="s">
        <v>60</v>
      </c>
      <c r="U111" s="5" t="s">
        <v>104</v>
      </c>
    </row>
    <row r="112" spans="1:21" ht="12.75" customHeight="1">
      <c r="T112" s="6" t="s">
        <v>61</v>
      </c>
      <c r="U112" s="5" t="s">
        <v>105</v>
      </c>
    </row>
    <row r="113" spans="20:21" ht="12.75" customHeight="1">
      <c r="T113" s="6" t="s">
        <v>62</v>
      </c>
      <c r="U113" s="5" t="s">
        <v>106</v>
      </c>
    </row>
    <row r="114" spans="20:21" ht="12.75" customHeight="1">
      <c r="T114" s="6" t="s">
        <v>63</v>
      </c>
      <c r="U114" s="5" t="s">
        <v>107</v>
      </c>
    </row>
    <row r="115" spans="20:21" ht="12.75" customHeight="1">
      <c r="T115" s="6" t="s">
        <v>64</v>
      </c>
      <c r="U115" s="5" t="s">
        <v>108</v>
      </c>
    </row>
    <row r="116" spans="20:21" ht="12.75" customHeight="1">
      <c r="T116" s="6" t="s">
        <v>65</v>
      </c>
      <c r="U116" s="5" t="s">
        <v>109</v>
      </c>
    </row>
    <row r="117" spans="20:21" ht="12.75" customHeight="1">
      <c r="T117" s="6" t="s">
        <v>66</v>
      </c>
      <c r="U117" s="5" t="s">
        <v>110</v>
      </c>
    </row>
    <row r="118" spans="20:21" ht="12.75" customHeight="1">
      <c r="T118" s="6" t="s">
        <v>67</v>
      </c>
      <c r="U118" s="36" t="s">
        <v>111</v>
      </c>
    </row>
    <row r="119" spans="20:21" ht="12.75" customHeight="1">
      <c r="T119" s="6" t="s">
        <v>68</v>
      </c>
      <c r="U119" s="1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Welcome</vt:lpstr>
      <vt:lpstr>Box Score - Last Game</vt:lpstr>
      <vt:lpstr>2012 Playoffs</vt:lpstr>
      <vt:lpstr>2012 Regular Season</vt:lpstr>
      <vt:lpstr>2012 Totals</vt:lpstr>
      <vt:lpstr>2011 Totals</vt:lpstr>
      <vt:lpstr>2010 Totals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Maningas</dc:creator>
  <cp:lastModifiedBy>Jon Maningas</cp:lastModifiedBy>
  <dcterms:created xsi:type="dcterms:W3CDTF">2012-06-02T03:26:14Z</dcterms:created>
  <dcterms:modified xsi:type="dcterms:W3CDTF">2012-09-27T03:20:30Z</dcterms:modified>
</cp:coreProperties>
</file>